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'Sheet1'!$A$1:$AL$68</definedName>
  </definedNames>
  <calcPr fullCalcOnLoad="1"/>
</workbook>
</file>

<file path=xl/sharedStrings.xml><?xml version="1.0" encoding="utf-8"?>
<sst xmlns="http://schemas.openxmlformats.org/spreadsheetml/2006/main" count="158" uniqueCount="145">
  <si>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</si>
  <si>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</si>
  <si>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</si>
  <si>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</si>
  <si>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</si>
  <si>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</si>
  <si>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</si>
  <si>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</si>
  <si>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</si>
  <si>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</si>
  <si>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</si>
  <si>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</si>
  <si>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</si>
  <si>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</si>
  <si>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</si>
  <si>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</si>
  <si>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</si>
  <si>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</si>
  <si>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</si>
  <si>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</si>
  <si>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</si>
  <si>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</si>
  <si>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</si>
  <si>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</si>
  <si>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</si>
  <si>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</si>
  <si>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</si>
  <si>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</si>
  <si>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</si>
  <si>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</si>
  <si>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</si>
  <si>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</si>
  <si>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</si>
  <si>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</si>
  <si>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</si>
  <si>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</si>
  <si>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</si>
  <si>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</si>
  <si>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</si>
  <si>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</si>
  <si>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</si>
  <si>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</si>
  <si>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</si>
  <si>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</si>
  <si>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</si>
  <si>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</si>
  <si>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</si>
  <si>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</si>
  <si>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</si>
  <si>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</si>
  <si>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</si>
  <si>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</si>
  <si>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</si>
  <si>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</si>
  <si>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</si>
  <si>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</si>
  <si>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</si>
  <si>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</si>
  <si>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</si>
  <si>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</si>
  <si>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</si>
  <si>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</si>
  <si>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</si>
  <si>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</si>
  <si>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</si>
  <si>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</si>
  <si>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</si>
  <si>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</si>
  <si>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</si>
  <si>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</si>
  <si>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</si>
  <si>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</si>
  <si>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</si>
  <si>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</si>
  <si>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</si>
  <si>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</si>
  <si>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</si>
  <si>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</si>
  <si>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</si>
  <si>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</si>
  <si>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</si>
  <si>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</si>
  <si>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</si>
  <si>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</si>
  <si>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</si>
  <si>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</si>
  <si>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</si>
  <si>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</si>
  <si>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</si>
  <si>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</si>
  <si>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</si>
  <si>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</si>
  <si>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</si>
  <si>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</si>
  <si>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</si>
  <si>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</si>
  <si>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</si>
  <si>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</si>
  <si>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</si>
  <si>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</si>
  <si>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</si>
  <si>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</si>
  <si>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</si>
  <si>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</si>
  <si>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</si>
  <si>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</si>
  <si>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</si>
  <si>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</si>
  <si>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</si>
  <si>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</si>
  <si>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</si>
  <si>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</si>
  <si>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</si>
  <si>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</si>
  <si>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</si>
  <si>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</si>
  <si>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</si>
  <si>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</si>
  <si>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</si>
  <si>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</si>
  <si>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</si>
  <si>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</si>
  <si>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</si>
  <si>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</si>
  <si>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</si>
  <si>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</si>
  <si>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</si>
  <si>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</si>
  <si>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</si>
  <si>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</si>
  <si>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</si>
  <si>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</si>
  <si>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"Про районний бюджет на 2014 рік"</t>
  </si>
  <si>
    <t>Показники міжбюджетних трансфертів між районним бюджетом та іншими бюджетами на 2014 рік</t>
  </si>
  <si>
    <t>Субвенція на проведення видатків місцевих бюджетів, що враховуються при визначенні обсягу міжбюджетних трансфертів </t>
  </si>
  <si>
    <t>інша субвенція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</si>
  <si>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інша субвенція на фінансування заходів програми "Місцевий розвиток, орієнтований на громаду - ІІ фаза" у Чернігівській області </t>
  </si>
  <si>
    <t>Про внесення змін до рішення</t>
  </si>
  <si>
    <t>від 31 січня 2014 року</t>
  </si>
  <si>
    <t>інша субвенція з сільських та селищних рад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</si>
  <si>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</si>
  <si>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Дотації вирівнювання,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</si>
  <si>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</si>
  <si>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інша субвенція з обласного бюджету на виконання доручень виборців</t>
  </si>
  <si>
    <t>27 червня 2014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</si>
</sst>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2" fillId="0" borderId="1" xfId="0" applyNumberFormat="1" applyFont="1" applyFill="1" applyBorder="1" applyAlignment="1" applyProtection="1">
      <alignment horizontal="center" vertical="center"/>
      <protection/>
    </xf>
    <xf numFmtId="1" fontId="12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Alignment="1">
      <alignment horizontal="left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0"/>
  <sheetViews>
    <sheetView tabSelected="1" view="pageBreakPreview" zoomScale="50" zoomScaleNormal="75" zoomScaleSheetLayoutView="50" workbookViewId="0" topLeftCell="A1">
      <selection activeCell="K3" sqref="K3"/>
    </sheetView>
  </sheetViews>
  <sheetFormatPr defaultColWidth="9.140625" defaultRowHeight="12.75"/>
  <cols>
    <col min="1" max="1" width="17.140625" style="5" customWidth="1"/>
    <col min="2" max="2" width="23.140625" style="6" customWidth="1"/>
    <col min="3" max="3" width="16.00390625" style="5" customWidth="1"/>
    <col min="4" max="4" width="18.421875" style="5" customWidth="1"/>
    <col min="5" max="5" width="30.28125" style="5" customWidth="1"/>
    <col min="6" max="6" width="28.57421875" style="5" customWidth="1"/>
    <col min="7" max="7" width="20.140625" style="5" customWidth="1"/>
    <col min="8" max="8" width="19.8515625" style="5" customWidth="1"/>
    <col min="9" max="9" width="27.421875" style="5" customWidth="1"/>
    <col min="10" max="10" width="16.8515625" style="8" customWidth="1"/>
    <col min="11" max="11" width="41.140625" style="5" customWidth="1"/>
    <col min="12" max="12" width="25.00390625" style="8" customWidth="1"/>
    <col min="13" max="13" width="21.421875" style="10" customWidth="1"/>
    <col min="14" max="14" width="15.28125" style="5" customWidth="1"/>
    <col min="15" max="15" width="14.421875" style="5" customWidth="1"/>
    <col min="16" max="16" width="23.8515625" style="5" customWidth="1"/>
    <col min="17" max="17" width="23.140625" style="5" customWidth="1"/>
    <col min="18" max="18" width="26.00390625" style="5" customWidth="1"/>
    <col min="19" max="19" width="44.7109375" style="5" customWidth="1"/>
    <col min="20" max="20" width="62.421875" style="5" customWidth="1"/>
    <col min="21" max="21" width="32.421875" style="5" customWidth="1"/>
    <col min="22" max="22" width="14.00390625" style="5" customWidth="1"/>
    <col min="23" max="23" width="25.421875" style="5" customWidth="1"/>
    <col min="24" max="24" width="18.421875" style="5" customWidth="1"/>
    <col min="25" max="25" width="15.8515625" style="5" customWidth="1"/>
    <col min="26" max="26" width="20.421875" style="5" customWidth="1"/>
    <col min="27" max="31" width="14.28125" style="5" customWidth="1"/>
    <col min="32" max="32" width="30.421875" style="5" customWidth="1"/>
    <col min="33" max="33" width="30.7109375" style="5" customWidth="1"/>
    <col min="34" max="34" width="18.28125" style="5" customWidth="1"/>
    <col min="35" max="35" width="27.28125" style="5" customWidth="1"/>
    <col min="36" max="36" width="20.57421875" style="5" customWidth="1"/>
    <col min="37" max="37" width="16.28125" style="5" customWidth="1"/>
    <col min="38" max="38" width="18.7109375" style="10" customWidth="1"/>
    <col min="39" max="39" width="27.7109375" style="6" customWidth="1"/>
    <col min="40" max="16384" width="9.140625" style="6" customWidth="1"/>
  </cols>
  <sheetData>
    <row r="1" spans="1:38" s="4" customFormat="1" ht="29.25" customHeight="1">
      <c r="A1" s="36"/>
      <c r="C1" s="3"/>
      <c r="G1" s="29"/>
      <c r="H1" s="29"/>
      <c r="I1" s="29"/>
      <c r="J1" s="31"/>
      <c r="K1" s="29" t="s">
        <v>12</v>
      </c>
      <c r="M1" s="57"/>
      <c r="N1" s="45"/>
      <c r="O1" s="46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9"/>
      <c r="AK1" s="3"/>
      <c r="AL1" s="10"/>
    </row>
    <row r="2" spans="1:38" s="4" customFormat="1" ht="17.25" customHeight="1">
      <c r="A2" s="3"/>
      <c r="C2" s="3"/>
      <c r="G2" s="29"/>
      <c r="H2" s="29"/>
      <c r="I2" s="29"/>
      <c r="J2" s="31"/>
      <c r="K2" s="29" t="s">
        <v>117</v>
      </c>
      <c r="M2" s="58"/>
      <c r="N2" s="45"/>
      <c r="O2" s="46"/>
      <c r="P2" s="3"/>
      <c r="Q2" s="3"/>
      <c r="R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9"/>
      <c r="AK2" s="3"/>
      <c r="AL2" s="10"/>
    </row>
    <row r="3" spans="1:38" s="4" customFormat="1" ht="17.25" customHeight="1">
      <c r="A3" s="3"/>
      <c r="C3" s="3"/>
      <c r="G3" s="29"/>
      <c r="H3" s="29"/>
      <c r="I3" s="29"/>
      <c r="J3" s="31"/>
      <c r="K3" s="29" t="s">
        <v>144</v>
      </c>
      <c r="M3" s="59"/>
      <c r="N3" s="47"/>
      <c r="O3" s="48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9"/>
      <c r="AK3" s="3"/>
      <c r="AL3" s="10"/>
    </row>
    <row r="4" spans="1:38" s="4" customFormat="1" ht="18" customHeight="1">
      <c r="A4" s="3"/>
      <c r="C4" s="3"/>
      <c r="G4" s="35"/>
      <c r="H4" s="35"/>
      <c r="I4" s="35"/>
      <c r="J4" s="31"/>
      <c r="K4" s="35" t="s">
        <v>137</v>
      </c>
      <c r="M4" s="59"/>
      <c r="N4" s="47"/>
      <c r="O4" s="48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5"/>
      <c r="AK4" s="3"/>
      <c r="AL4" s="10"/>
    </row>
    <row r="5" spans="1:38" s="4" customFormat="1" ht="15.75" customHeight="1">
      <c r="A5" s="3"/>
      <c r="C5" s="3"/>
      <c r="G5" s="29"/>
      <c r="H5" s="29"/>
      <c r="I5" s="29"/>
      <c r="J5" s="31"/>
      <c r="K5" s="29" t="s">
        <v>138</v>
      </c>
      <c r="M5" s="59"/>
      <c r="N5" s="47"/>
      <c r="O5" s="48"/>
      <c r="P5" s="3"/>
      <c r="Q5" s="3"/>
      <c r="R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9"/>
      <c r="AK5" s="3"/>
      <c r="AL5" s="10"/>
    </row>
    <row r="6" spans="1:38" s="4" customFormat="1" ht="15.75" customHeight="1">
      <c r="A6" s="3"/>
      <c r="C6" s="3"/>
      <c r="G6" s="29"/>
      <c r="H6" s="29"/>
      <c r="I6" s="29"/>
      <c r="J6" s="31"/>
      <c r="K6" s="29" t="s">
        <v>132</v>
      </c>
      <c r="M6" s="59"/>
      <c r="N6" s="47"/>
      <c r="O6" s="48"/>
      <c r="P6" s="3"/>
      <c r="Q6" s="3"/>
      <c r="R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9"/>
      <c r="AK6" s="3"/>
      <c r="AL6" s="10"/>
    </row>
    <row r="7" spans="1:38" s="4" customFormat="1" ht="15.75" customHeight="1">
      <c r="A7" s="3"/>
      <c r="C7" s="3"/>
      <c r="E7" s="29"/>
      <c r="F7" s="29"/>
      <c r="G7" s="29"/>
      <c r="H7" s="29"/>
      <c r="I7" s="29"/>
      <c r="J7" s="31"/>
      <c r="K7" s="29"/>
      <c r="M7" s="59"/>
      <c r="N7" s="47"/>
      <c r="O7" s="4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9"/>
      <c r="AK7" s="3"/>
      <c r="AL7" s="10"/>
    </row>
    <row r="8" spans="1:38" s="4" customFormat="1" ht="23.25" customHeight="1">
      <c r="A8" s="3"/>
      <c r="C8" s="62" t="s">
        <v>133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13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0"/>
    </row>
    <row r="9" spans="10:38" ht="20.25">
      <c r="J9" s="32" t="s">
        <v>4</v>
      </c>
      <c r="M9" s="32"/>
      <c r="AL9" s="11"/>
    </row>
    <row r="10" spans="1:38" s="14" customFormat="1" ht="29.25" customHeight="1">
      <c r="A10" s="69" t="s">
        <v>7</v>
      </c>
      <c r="B10" s="69" t="s">
        <v>119</v>
      </c>
      <c r="C10" s="67" t="s">
        <v>8</v>
      </c>
      <c r="D10" s="68"/>
      <c r="E10" s="68"/>
      <c r="F10" s="68"/>
      <c r="G10" s="68"/>
      <c r="H10" s="68"/>
      <c r="I10" s="68"/>
      <c r="J10" s="68"/>
      <c r="K10" s="68"/>
      <c r="L10" s="85"/>
      <c r="M10" s="91" t="s">
        <v>1</v>
      </c>
      <c r="N10" s="67" t="s">
        <v>9</v>
      </c>
      <c r="O10" s="68"/>
      <c r="P10" s="68"/>
      <c r="Q10" s="68"/>
      <c r="R10" s="68"/>
      <c r="S10" s="68"/>
      <c r="T10" s="68"/>
      <c r="U10" s="68"/>
      <c r="V10" s="68" t="s">
        <v>9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85"/>
      <c r="AL10" s="63" t="s">
        <v>1</v>
      </c>
    </row>
    <row r="11" spans="1:38" s="15" customFormat="1" ht="24" customHeight="1">
      <c r="A11" s="69"/>
      <c r="B11" s="69"/>
      <c r="C11" s="87" t="s">
        <v>0</v>
      </c>
      <c r="D11" s="88"/>
      <c r="E11" s="88"/>
      <c r="F11" s="88"/>
      <c r="G11" s="88"/>
      <c r="H11" s="88"/>
      <c r="I11" s="89"/>
      <c r="J11" s="77" t="s">
        <v>115</v>
      </c>
      <c r="K11" s="42" t="s">
        <v>114</v>
      </c>
      <c r="L11" s="86" t="s">
        <v>116</v>
      </c>
      <c r="M11" s="91"/>
      <c r="N11" s="74" t="s">
        <v>0</v>
      </c>
      <c r="O11" s="75"/>
      <c r="P11" s="75"/>
      <c r="Q11" s="75"/>
      <c r="R11" s="75"/>
      <c r="S11" s="75"/>
      <c r="T11" s="75"/>
      <c r="U11" s="75"/>
      <c r="V11" s="76" t="s">
        <v>0</v>
      </c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7"/>
      <c r="AH11" s="72" t="s">
        <v>115</v>
      </c>
      <c r="AI11" s="94" t="s">
        <v>114</v>
      </c>
      <c r="AJ11" s="94"/>
      <c r="AK11" s="64" t="s">
        <v>116</v>
      </c>
      <c r="AL11" s="63"/>
    </row>
    <row r="12" spans="1:38" s="5" customFormat="1" ht="48" customHeight="1">
      <c r="A12" s="69"/>
      <c r="B12" s="69"/>
      <c r="C12" s="82" t="s">
        <v>6</v>
      </c>
      <c r="D12" s="82"/>
      <c r="E12" s="70" t="s">
        <v>134</v>
      </c>
      <c r="F12" s="70" t="s">
        <v>142</v>
      </c>
      <c r="G12" s="69" t="s">
        <v>125</v>
      </c>
      <c r="H12" s="69" t="s">
        <v>11</v>
      </c>
      <c r="I12" s="69" t="s">
        <v>140</v>
      </c>
      <c r="J12" s="83"/>
      <c r="K12" s="70" t="s">
        <v>123</v>
      </c>
      <c r="L12" s="86"/>
      <c r="M12" s="91"/>
      <c r="N12" s="80" t="s">
        <v>110</v>
      </c>
      <c r="O12" s="81"/>
      <c r="P12" s="70" t="s">
        <v>141</v>
      </c>
      <c r="Q12" s="70" t="s">
        <v>142</v>
      </c>
      <c r="R12" s="69" t="s">
        <v>5</v>
      </c>
      <c r="S12" s="70" t="s">
        <v>111</v>
      </c>
      <c r="T12" s="70" t="s">
        <v>126</v>
      </c>
      <c r="U12" s="70" t="s">
        <v>112</v>
      </c>
      <c r="V12" s="92" t="s">
        <v>11</v>
      </c>
      <c r="W12" s="80" t="s">
        <v>10</v>
      </c>
      <c r="X12" s="95"/>
      <c r="Y12" s="95"/>
      <c r="Z12" s="95"/>
      <c r="AA12" s="95"/>
      <c r="AB12" s="95"/>
      <c r="AC12" s="95"/>
      <c r="AD12" s="95"/>
      <c r="AE12" s="95"/>
      <c r="AF12" s="70" t="s">
        <v>113</v>
      </c>
      <c r="AG12" s="69" t="s">
        <v>140</v>
      </c>
      <c r="AH12" s="73"/>
      <c r="AI12" s="69" t="s">
        <v>122</v>
      </c>
      <c r="AJ12" s="70" t="s">
        <v>11</v>
      </c>
      <c r="AK12" s="65"/>
      <c r="AL12" s="63"/>
    </row>
    <row r="13" spans="1:38" s="5" customFormat="1" ht="282" customHeight="1">
      <c r="A13" s="69"/>
      <c r="B13" s="69"/>
      <c r="C13" s="49" t="s">
        <v>2</v>
      </c>
      <c r="D13" s="43" t="s">
        <v>3</v>
      </c>
      <c r="E13" s="71"/>
      <c r="F13" s="71"/>
      <c r="G13" s="69"/>
      <c r="H13" s="69"/>
      <c r="I13" s="69"/>
      <c r="J13" s="84"/>
      <c r="K13" s="71"/>
      <c r="L13" s="86"/>
      <c r="M13" s="91"/>
      <c r="N13" s="43" t="s">
        <v>2</v>
      </c>
      <c r="O13" s="43" t="s">
        <v>3</v>
      </c>
      <c r="P13" s="71"/>
      <c r="Q13" s="71"/>
      <c r="R13" s="69"/>
      <c r="S13" s="71"/>
      <c r="T13" s="71"/>
      <c r="U13" s="71"/>
      <c r="V13" s="93"/>
      <c r="W13" s="34" t="s">
        <v>128</v>
      </c>
      <c r="X13" s="34" t="s">
        <v>127</v>
      </c>
      <c r="Y13" s="34" t="s">
        <v>129</v>
      </c>
      <c r="Z13" s="34" t="s">
        <v>131</v>
      </c>
      <c r="AA13" s="34" t="s">
        <v>130</v>
      </c>
      <c r="AB13" s="34" t="s">
        <v>135</v>
      </c>
      <c r="AC13" s="34" t="s">
        <v>136</v>
      </c>
      <c r="AD13" s="34" t="s">
        <v>143</v>
      </c>
      <c r="AE13" s="34" t="s">
        <v>139</v>
      </c>
      <c r="AF13" s="71"/>
      <c r="AG13" s="69"/>
      <c r="AH13" s="61"/>
      <c r="AI13" s="69"/>
      <c r="AJ13" s="71"/>
      <c r="AK13" s="66"/>
      <c r="AL13" s="63"/>
    </row>
    <row r="14" spans="1:38" s="8" customFormat="1" ht="18.75" customHeight="1">
      <c r="A14" s="1"/>
      <c r="B14" s="1"/>
      <c r="C14" s="78">
        <v>250311</v>
      </c>
      <c r="D14" s="79"/>
      <c r="E14" s="21">
        <v>250352</v>
      </c>
      <c r="F14" s="21">
        <v>250313</v>
      </c>
      <c r="G14" s="21">
        <v>250315</v>
      </c>
      <c r="H14" s="21">
        <v>250380</v>
      </c>
      <c r="I14" s="21">
        <v>250388</v>
      </c>
      <c r="J14" s="21"/>
      <c r="K14" s="21">
        <v>250354</v>
      </c>
      <c r="L14" s="21"/>
      <c r="M14" s="12"/>
      <c r="N14" s="78">
        <v>41010600</v>
      </c>
      <c r="O14" s="79"/>
      <c r="P14" s="9">
        <v>41020100</v>
      </c>
      <c r="Q14" s="9">
        <v>41020600</v>
      </c>
      <c r="R14" s="2">
        <v>41030600</v>
      </c>
      <c r="S14" s="2">
        <v>41030800</v>
      </c>
      <c r="T14" s="2">
        <v>41030900</v>
      </c>
      <c r="U14" s="2">
        <v>41031000</v>
      </c>
      <c r="V14" s="78">
        <v>41035000</v>
      </c>
      <c r="W14" s="90"/>
      <c r="X14" s="90"/>
      <c r="Y14" s="90"/>
      <c r="Z14" s="90"/>
      <c r="AA14" s="90"/>
      <c r="AB14" s="90"/>
      <c r="AC14" s="90"/>
      <c r="AD14" s="90"/>
      <c r="AE14" s="90"/>
      <c r="AF14" s="2">
        <v>41035800</v>
      </c>
      <c r="AG14" s="2">
        <v>41037000</v>
      </c>
      <c r="AH14" s="2"/>
      <c r="AI14" s="2">
        <v>41034400</v>
      </c>
      <c r="AJ14" s="21">
        <v>41035000</v>
      </c>
      <c r="AK14" s="2"/>
      <c r="AL14" s="12"/>
    </row>
    <row r="15" spans="1:38" ht="18" customHeight="1">
      <c r="A15" s="37" t="s">
        <v>13</v>
      </c>
      <c r="B15" s="37" t="s">
        <v>63</v>
      </c>
      <c r="C15" s="50">
        <v>81680</v>
      </c>
      <c r="D15" s="51">
        <v>0.08</v>
      </c>
      <c r="E15" s="22"/>
      <c r="F15" s="22"/>
      <c r="G15" s="30"/>
      <c r="H15" s="30"/>
      <c r="I15" s="30"/>
      <c r="J15" s="52">
        <f>SUM(E15,C15,G15,H15,I15,F15)</f>
        <v>81680</v>
      </c>
      <c r="K15" s="44">
        <v>15211</v>
      </c>
      <c r="L15" s="52">
        <f>SUM(K15)</f>
        <v>15211</v>
      </c>
      <c r="M15" s="28">
        <f>SUM(L15,J15)</f>
        <v>96891</v>
      </c>
      <c r="N15" s="50">
        <v>0</v>
      </c>
      <c r="O15" s="51">
        <v>0</v>
      </c>
      <c r="P15" s="23"/>
      <c r="Q15" s="23"/>
      <c r="R15" s="23"/>
      <c r="S15" s="23"/>
      <c r="T15" s="23"/>
      <c r="U15" s="23"/>
      <c r="V15" s="26">
        <f>SUM(W15:AE15)</f>
        <v>38935</v>
      </c>
      <c r="W15" s="23"/>
      <c r="X15" s="23"/>
      <c r="Y15" s="23"/>
      <c r="Z15" s="23"/>
      <c r="AA15" s="23"/>
      <c r="AB15" s="23"/>
      <c r="AC15" s="23"/>
      <c r="AD15" s="23"/>
      <c r="AE15" s="23">
        <v>38935</v>
      </c>
      <c r="AF15" s="23"/>
      <c r="AG15" s="23"/>
      <c r="AH15" s="26">
        <f>SUM(AF15,V15,U15,T15,S15,R15,P15,N15,Q15,AG15)</f>
        <v>38935</v>
      </c>
      <c r="AI15" s="23"/>
      <c r="AJ15" s="30">
        <v>200000</v>
      </c>
      <c r="AK15" s="26">
        <f>SUM(AI15,AJ15)</f>
        <v>200000</v>
      </c>
      <c r="AL15" s="26">
        <f>SUM(AK15,AH15)</f>
        <v>238935</v>
      </c>
    </row>
    <row r="16" spans="1:38" ht="18" customHeight="1">
      <c r="A16" s="37" t="s">
        <v>14</v>
      </c>
      <c r="B16" s="37" t="s">
        <v>64</v>
      </c>
      <c r="C16" s="50">
        <v>166938</v>
      </c>
      <c r="D16" s="51">
        <v>0.16</v>
      </c>
      <c r="E16" s="22"/>
      <c r="F16" s="22"/>
      <c r="G16" s="30"/>
      <c r="H16" s="30">
        <v>15000</v>
      </c>
      <c r="I16" s="30"/>
      <c r="J16" s="52">
        <f aca="true" t="shared" si="0" ref="J16:J64">SUM(E16,C16,G16,H16,I16,F16)</f>
        <v>181938</v>
      </c>
      <c r="K16" s="44">
        <v>41207</v>
      </c>
      <c r="L16" s="52">
        <f aca="true" t="shared" si="1" ref="L16:L64">SUM(K16)</f>
        <v>41207</v>
      </c>
      <c r="M16" s="28">
        <f aca="true" t="shared" si="2" ref="M16:M64">SUM(L16,J16)</f>
        <v>223145</v>
      </c>
      <c r="N16" s="50">
        <v>0</v>
      </c>
      <c r="O16" s="51">
        <v>0</v>
      </c>
      <c r="P16" s="23"/>
      <c r="Q16" s="23"/>
      <c r="R16" s="23"/>
      <c r="S16" s="23"/>
      <c r="T16" s="23"/>
      <c r="U16" s="23"/>
      <c r="V16" s="26">
        <f aca="true" t="shared" si="3" ref="V16:V46">SUM(W16:AE16)</f>
        <v>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6">
        <f aca="true" t="shared" si="4" ref="AH16:AH64">SUM(AF16,V16,U16,T16,S16,R16,P16,N16,Q16,AG16)</f>
        <v>0</v>
      </c>
      <c r="AI16" s="23"/>
      <c r="AJ16" s="30"/>
      <c r="AK16" s="26">
        <f aca="true" t="shared" si="5" ref="AK16:AK64">SUM(AI16,AJ16)</f>
        <v>0</v>
      </c>
      <c r="AL16" s="26">
        <f aca="true" t="shared" si="6" ref="AL16:AL64">SUM(AK16,AH16)</f>
        <v>0</v>
      </c>
    </row>
    <row r="17" spans="1:38" ht="18" customHeight="1">
      <c r="A17" s="37" t="s">
        <v>15</v>
      </c>
      <c r="B17" s="37" t="s">
        <v>65</v>
      </c>
      <c r="C17" s="50">
        <v>64739</v>
      </c>
      <c r="D17" s="51">
        <v>0.06</v>
      </c>
      <c r="E17" s="22"/>
      <c r="F17" s="22"/>
      <c r="G17" s="30">
        <v>35000</v>
      </c>
      <c r="H17" s="30"/>
      <c r="I17" s="30"/>
      <c r="J17" s="52">
        <f t="shared" si="0"/>
        <v>99739</v>
      </c>
      <c r="K17" s="44">
        <v>7737</v>
      </c>
      <c r="L17" s="52">
        <f t="shared" si="1"/>
        <v>7737</v>
      </c>
      <c r="M17" s="28">
        <f t="shared" si="2"/>
        <v>107476</v>
      </c>
      <c r="N17" s="50">
        <v>0</v>
      </c>
      <c r="O17" s="51">
        <v>0</v>
      </c>
      <c r="P17" s="23"/>
      <c r="Q17" s="23"/>
      <c r="R17" s="23"/>
      <c r="S17" s="23"/>
      <c r="T17" s="23"/>
      <c r="U17" s="23"/>
      <c r="V17" s="26">
        <f t="shared" si="3"/>
        <v>0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6">
        <f t="shared" si="4"/>
        <v>0</v>
      </c>
      <c r="AI17" s="23"/>
      <c r="AJ17" s="30">
        <v>500</v>
      </c>
      <c r="AK17" s="26">
        <f t="shared" si="5"/>
        <v>500</v>
      </c>
      <c r="AL17" s="26">
        <f t="shared" si="6"/>
        <v>500</v>
      </c>
    </row>
    <row r="18" spans="1:38" ht="18" customHeight="1">
      <c r="A18" s="37" t="s">
        <v>16</v>
      </c>
      <c r="B18" s="37" t="s">
        <v>66</v>
      </c>
      <c r="C18" s="50">
        <v>260228</v>
      </c>
      <c r="D18" s="51">
        <v>0.23</v>
      </c>
      <c r="E18" s="22"/>
      <c r="F18" s="22"/>
      <c r="G18" s="30"/>
      <c r="H18" s="30">
        <v>5000</v>
      </c>
      <c r="I18" s="30"/>
      <c r="J18" s="52">
        <f t="shared" si="0"/>
        <v>265228</v>
      </c>
      <c r="K18" s="44">
        <v>24293</v>
      </c>
      <c r="L18" s="52">
        <f t="shared" si="1"/>
        <v>24293</v>
      </c>
      <c r="M18" s="28">
        <f t="shared" si="2"/>
        <v>289521</v>
      </c>
      <c r="N18" s="50">
        <v>0</v>
      </c>
      <c r="O18" s="51">
        <v>0</v>
      </c>
      <c r="P18" s="23"/>
      <c r="Q18" s="23"/>
      <c r="R18" s="23"/>
      <c r="S18" s="23"/>
      <c r="T18" s="23"/>
      <c r="U18" s="23"/>
      <c r="V18" s="26">
        <f t="shared" si="3"/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6">
        <f t="shared" si="4"/>
        <v>0</v>
      </c>
      <c r="AI18" s="23"/>
      <c r="AJ18" s="30"/>
      <c r="AK18" s="26">
        <f t="shared" si="5"/>
        <v>0</v>
      </c>
      <c r="AL18" s="26">
        <f t="shared" si="6"/>
        <v>0</v>
      </c>
    </row>
    <row r="19" spans="1:38" ht="18" customHeight="1">
      <c r="A19" s="37" t="s">
        <v>17</v>
      </c>
      <c r="B19" s="37" t="s">
        <v>67</v>
      </c>
      <c r="C19" s="50">
        <v>61507</v>
      </c>
      <c r="D19" s="51">
        <v>0.06</v>
      </c>
      <c r="E19" s="22"/>
      <c r="F19" s="22"/>
      <c r="G19" s="30">
        <v>5000</v>
      </c>
      <c r="H19" s="30"/>
      <c r="I19" s="30"/>
      <c r="J19" s="52">
        <f t="shared" si="0"/>
        <v>66507</v>
      </c>
      <c r="K19" s="44">
        <v>3859</v>
      </c>
      <c r="L19" s="52">
        <f t="shared" si="1"/>
        <v>3859</v>
      </c>
      <c r="M19" s="28">
        <f t="shared" si="2"/>
        <v>70366</v>
      </c>
      <c r="N19" s="50">
        <v>0</v>
      </c>
      <c r="O19" s="51">
        <v>0</v>
      </c>
      <c r="P19" s="23"/>
      <c r="Q19" s="23"/>
      <c r="R19" s="23"/>
      <c r="S19" s="23"/>
      <c r="T19" s="23"/>
      <c r="U19" s="23"/>
      <c r="V19" s="26">
        <f t="shared" si="3"/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6">
        <f t="shared" si="4"/>
        <v>0</v>
      </c>
      <c r="AI19" s="23"/>
      <c r="AJ19" s="30"/>
      <c r="AK19" s="26">
        <f t="shared" si="5"/>
        <v>0</v>
      </c>
      <c r="AL19" s="26">
        <f t="shared" si="6"/>
        <v>0</v>
      </c>
    </row>
    <row r="20" spans="1:38" ht="18" customHeight="1">
      <c r="A20" s="37" t="s">
        <v>18</v>
      </c>
      <c r="B20" s="37" t="s">
        <v>68</v>
      </c>
      <c r="C20" s="50">
        <v>278818</v>
      </c>
      <c r="D20" s="51">
        <v>0.25</v>
      </c>
      <c r="E20" s="22"/>
      <c r="F20" s="22"/>
      <c r="G20" s="30"/>
      <c r="H20" s="30"/>
      <c r="I20" s="30"/>
      <c r="J20" s="52">
        <f t="shared" si="0"/>
        <v>278818</v>
      </c>
      <c r="K20" s="44">
        <v>19811</v>
      </c>
      <c r="L20" s="52">
        <f t="shared" si="1"/>
        <v>19811</v>
      </c>
      <c r="M20" s="28">
        <f t="shared" si="2"/>
        <v>298629</v>
      </c>
      <c r="N20" s="50">
        <v>0</v>
      </c>
      <c r="O20" s="51">
        <v>0</v>
      </c>
      <c r="P20" s="23"/>
      <c r="Q20" s="23"/>
      <c r="R20" s="23"/>
      <c r="S20" s="23"/>
      <c r="T20" s="23"/>
      <c r="U20" s="23"/>
      <c r="V20" s="26">
        <f t="shared" si="3"/>
        <v>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6">
        <f t="shared" si="4"/>
        <v>0</v>
      </c>
      <c r="AI20" s="23"/>
      <c r="AJ20" s="30"/>
      <c r="AK20" s="26">
        <f t="shared" si="5"/>
        <v>0</v>
      </c>
      <c r="AL20" s="26">
        <f t="shared" si="6"/>
        <v>0</v>
      </c>
    </row>
    <row r="21" spans="1:38" ht="18" customHeight="1">
      <c r="A21" s="37" t="s">
        <v>19</v>
      </c>
      <c r="B21" s="37" t="s">
        <v>69</v>
      </c>
      <c r="C21" s="50">
        <v>114117</v>
      </c>
      <c r="D21" s="51">
        <v>0.11</v>
      </c>
      <c r="E21" s="22"/>
      <c r="F21" s="22"/>
      <c r="G21" s="30">
        <v>32000</v>
      </c>
      <c r="H21" s="30"/>
      <c r="I21" s="30"/>
      <c r="J21" s="52">
        <f t="shared" si="0"/>
        <v>146117</v>
      </c>
      <c r="K21" s="44">
        <v>18591</v>
      </c>
      <c r="L21" s="52">
        <f t="shared" si="1"/>
        <v>18591</v>
      </c>
      <c r="M21" s="28">
        <f t="shared" si="2"/>
        <v>164708</v>
      </c>
      <c r="N21" s="50">
        <v>0</v>
      </c>
      <c r="O21" s="51">
        <v>0</v>
      </c>
      <c r="P21" s="23"/>
      <c r="Q21" s="23"/>
      <c r="R21" s="23"/>
      <c r="S21" s="23"/>
      <c r="T21" s="23"/>
      <c r="U21" s="23"/>
      <c r="V21" s="26">
        <f t="shared" si="3"/>
        <v>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6">
        <f t="shared" si="4"/>
        <v>0</v>
      </c>
      <c r="AI21" s="23"/>
      <c r="AJ21" s="30"/>
      <c r="AK21" s="26">
        <f t="shared" si="5"/>
        <v>0</v>
      </c>
      <c r="AL21" s="26">
        <f t="shared" si="6"/>
        <v>0</v>
      </c>
    </row>
    <row r="22" spans="1:38" ht="18" customHeight="1">
      <c r="A22" s="37" t="s">
        <v>20</v>
      </c>
      <c r="B22" s="37" t="s">
        <v>70</v>
      </c>
      <c r="C22" s="50">
        <v>6441</v>
      </c>
      <c r="D22" s="51">
        <v>0.01</v>
      </c>
      <c r="E22" s="22"/>
      <c r="F22" s="22"/>
      <c r="G22" s="30">
        <v>15000</v>
      </c>
      <c r="H22" s="30"/>
      <c r="I22" s="30"/>
      <c r="J22" s="52">
        <f t="shared" si="0"/>
        <v>21441</v>
      </c>
      <c r="K22" s="44">
        <v>19571</v>
      </c>
      <c r="L22" s="52">
        <f t="shared" si="1"/>
        <v>19571</v>
      </c>
      <c r="M22" s="28">
        <f t="shared" si="2"/>
        <v>41012</v>
      </c>
      <c r="N22" s="50">
        <v>0</v>
      </c>
      <c r="O22" s="51">
        <v>0</v>
      </c>
      <c r="P22" s="23"/>
      <c r="Q22" s="23"/>
      <c r="R22" s="23"/>
      <c r="S22" s="23"/>
      <c r="T22" s="23"/>
      <c r="U22" s="23"/>
      <c r="V22" s="26">
        <f t="shared" si="3"/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6">
        <f t="shared" si="4"/>
        <v>0</v>
      </c>
      <c r="AI22" s="23"/>
      <c r="AJ22" s="30"/>
      <c r="AK22" s="26">
        <f t="shared" si="5"/>
        <v>0</v>
      </c>
      <c r="AL22" s="26">
        <f t="shared" si="6"/>
        <v>0</v>
      </c>
    </row>
    <row r="23" spans="1:38" ht="18" customHeight="1">
      <c r="A23" s="37" t="s">
        <v>21</v>
      </c>
      <c r="B23" s="37" t="s">
        <v>71</v>
      </c>
      <c r="C23" s="50">
        <v>63631</v>
      </c>
      <c r="D23" s="51">
        <v>0.06</v>
      </c>
      <c r="E23" s="22"/>
      <c r="F23" s="22"/>
      <c r="G23" s="30"/>
      <c r="H23" s="30"/>
      <c r="I23" s="30"/>
      <c r="J23" s="52">
        <f t="shared" si="0"/>
        <v>63631</v>
      </c>
      <c r="K23" s="44">
        <v>7984</v>
      </c>
      <c r="L23" s="52">
        <f t="shared" si="1"/>
        <v>7984</v>
      </c>
      <c r="M23" s="28">
        <f t="shared" si="2"/>
        <v>71615</v>
      </c>
      <c r="N23" s="50">
        <v>0</v>
      </c>
      <c r="O23" s="51">
        <v>0</v>
      </c>
      <c r="P23" s="23"/>
      <c r="Q23" s="23"/>
      <c r="R23" s="23"/>
      <c r="S23" s="23"/>
      <c r="T23" s="23"/>
      <c r="U23" s="23"/>
      <c r="V23" s="26">
        <f t="shared" si="3"/>
        <v>22000</v>
      </c>
      <c r="W23" s="23"/>
      <c r="X23" s="23"/>
      <c r="Y23" s="23"/>
      <c r="Z23" s="23"/>
      <c r="AA23" s="23"/>
      <c r="AB23" s="23"/>
      <c r="AC23" s="23"/>
      <c r="AD23" s="23"/>
      <c r="AE23" s="23">
        <v>22000</v>
      </c>
      <c r="AF23" s="23"/>
      <c r="AG23" s="23"/>
      <c r="AH23" s="26">
        <f t="shared" si="4"/>
        <v>22000</v>
      </c>
      <c r="AI23" s="23"/>
      <c r="AJ23" s="30"/>
      <c r="AK23" s="26">
        <f t="shared" si="5"/>
        <v>0</v>
      </c>
      <c r="AL23" s="26">
        <f t="shared" si="6"/>
        <v>22000</v>
      </c>
    </row>
    <row r="24" spans="1:38" ht="18" customHeight="1">
      <c r="A24" s="37" t="s">
        <v>22</v>
      </c>
      <c r="B24" s="37" t="s">
        <v>72</v>
      </c>
      <c r="C24" s="50">
        <v>48360</v>
      </c>
      <c r="D24" s="51">
        <v>0.05</v>
      </c>
      <c r="E24" s="22"/>
      <c r="F24" s="22"/>
      <c r="G24" s="30">
        <v>30000</v>
      </c>
      <c r="H24" s="30"/>
      <c r="I24" s="30"/>
      <c r="J24" s="52">
        <f t="shared" si="0"/>
        <v>78360</v>
      </c>
      <c r="K24" s="44">
        <v>16872</v>
      </c>
      <c r="L24" s="52">
        <f t="shared" si="1"/>
        <v>16872</v>
      </c>
      <c r="M24" s="28">
        <f t="shared" si="2"/>
        <v>95232</v>
      </c>
      <c r="N24" s="50">
        <v>0</v>
      </c>
      <c r="O24" s="51">
        <v>0</v>
      </c>
      <c r="P24" s="23"/>
      <c r="Q24" s="23"/>
      <c r="R24" s="23"/>
      <c r="S24" s="23"/>
      <c r="T24" s="23"/>
      <c r="U24" s="23"/>
      <c r="V24" s="26">
        <f t="shared" si="3"/>
        <v>0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6">
        <f t="shared" si="4"/>
        <v>0</v>
      </c>
      <c r="AI24" s="23"/>
      <c r="AJ24" s="30"/>
      <c r="AK24" s="26">
        <f t="shared" si="5"/>
        <v>0</v>
      </c>
      <c r="AL24" s="26">
        <f t="shared" si="6"/>
        <v>0</v>
      </c>
    </row>
    <row r="25" spans="1:38" ht="18" customHeight="1">
      <c r="A25" s="37" t="s">
        <v>23</v>
      </c>
      <c r="B25" s="37" t="s">
        <v>73</v>
      </c>
      <c r="C25" s="50">
        <v>762741</v>
      </c>
      <c r="D25" s="51">
        <v>0.71</v>
      </c>
      <c r="E25" s="22"/>
      <c r="F25" s="22"/>
      <c r="G25" s="30"/>
      <c r="H25" s="30"/>
      <c r="I25" s="30"/>
      <c r="J25" s="52">
        <f t="shared" si="0"/>
        <v>762741</v>
      </c>
      <c r="K25" s="44">
        <v>86129</v>
      </c>
      <c r="L25" s="52">
        <f t="shared" si="1"/>
        <v>86129</v>
      </c>
      <c r="M25" s="28">
        <f t="shared" si="2"/>
        <v>848870</v>
      </c>
      <c r="N25" s="50">
        <v>0</v>
      </c>
      <c r="O25" s="51">
        <v>0</v>
      </c>
      <c r="P25" s="23"/>
      <c r="Q25" s="23"/>
      <c r="R25" s="23"/>
      <c r="S25" s="23"/>
      <c r="T25" s="23"/>
      <c r="U25" s="23"/>
      <c r="V25" s="26">
        <f t="shared" si="3"/>
        <v>1000</v>
      </c>
      <c r="W25" s="23"/>
      <c r="X25" s="23"/>
      <c r="Y25" s="23"/>
      <c r="Z25" s="23"/>
      <c r="AA25" s="23"/>
      <c r="AB25" s="23"/>
      <c r="AC25" s="23"/>
      <c r="AD25" s="23"/>
      <c r="AE25" s="23">
        <v>1000</v>
      </c>
      <c r="AF25" s="23"/>
      <c r="AG25" s="23"/>
      <c r="AH25" s="26">
        <f t="shared" si="4"/>
        <v>1000</v>
      </c>
      <c r="AI25" s="23"/>
      <c r="AJ25" s="30"/>
      <c r="AK25" s="26">
        <f t="shared" si="5"/>
        <v>0</v>
      </c>
      <c r="AL25" s="26">
        <f t="shared" si="6"/>
        <v>1000</v>
      </c>
    </row>
    <row r="26" spans="1:38" ht="18" customHeight="1">
      <c r="A26" s="37" t="s">
        <v>24</v>
      </c>
      <c r="B26" s="37" t="s">
        <v>74</v>
      </c>
      <c r="C26" s="50">
        <v>54618</v>
      </c>
      <c r="D26" s="51">
        <v>0.05</v>
      </c>
      <c r="E26" s="22"/>
      <c r="F26" s="22"/>
      <c r="G26" s="30"/>
      <c r="H26" s="30"/>
      <c r="I26" s="30"/>
      <c r="J26" s="52">
        <f t="shared" si="0"/>
        <v>54618</v>
      </c>
      <c r="K26" s="44">
        <v>17248</v>
      </c>
      <c r="L26" s="52">
        <f t="shared" si="1"/>
        <v>17248</v>
      </c>
      <c r="M26" s="28">
        <f t="shared" si="2"/>
        <v>71866</v>
      </c>
      <c r="N26" s="50">
        <v>0</v>
      </c>
      <c r="O26" s="51">
        <v>0</v>
      </c>
      <c r="P26" s="23"/>
      <c r="Q26" s="23"/>
      <c r="R26" s="23"/>
      <c r="S26" s="23"/>
      <c r="T26" s="23"/>
      <c r="U26" s="23"/>
      <c r="V26" s="26">
        <f t="shared" si="3"/>
        <v>70000</v>
      </c>
      <c r="W26" s="23"/>
      <c r="X26" s="23"/>
      <c r="Y26" s="23"/>
      <c r="Z26" s="23"/>
      <c r="AA26" s="23"/>
      <c r="AB26" s="23"/>
      <c r="AC26" s="23"/>
      <c r="AD26" s="23"/>
      <c r="AE26" s="23">
        <v>70000</v>
      </c>
      <c r="AF26" s="23"/>
      <c r="AG26" s="23"/>
      <c r="AH26" s="26">
        <f t="shared" si="4"/>
        <v>70000</v>
      </c>
      <c r="AI26" s="23"/>
      <c r="AJ26" s="30"/>
      <c r="AK26" s="26">
        <f t="shared" si="5"/>
        <v>0</v>
      </c>
      <c r="AL26" s="26">
        <f t="shared" si="6"/>
        <v>70000</v>
      </c>
    </row>
    <row r="27" spans="1:38" ht="18" customHeight="1">
      <c r="A27" s="37" t="s">
        <v>25</v>
      </c>
      <c r="B27" s="37" t="s">
        <v>75</v>
      </c>
      <c r="C27" s="50">
        <v>579878</v>
      </c>
      <c r="D27" s="51">
        <v>0.53</v>
      </c>
      <c r="E27" s="22"/>
      <c r="F27" s="22"/>
      <c r="G27" s="30"/>
      <c r="H27" s="30"/>
      <c r="I27" s="30"/>
      <c r="J27" s="52">
        <f t="shared" si="0"/>
        <v>579878</v>
      </c>
      <c r="K27" s="44">
        <v>106369</v>
      </c>
      <c r="L27" s="52">
        <f t="shared" si="1"/>
        <v>106369</v>
      </c>
      <c r="M27" s="28">
        <f t="shared" si="2"/>
        <v>686247</v>
      </c>
      <c r="N27" s="50">
        <v>0</v>
      </c>
      <c r="O27" s="51">
        <v>0</v>
      </c>
      <c r="P27" s="23"/>
      <c r="Q27" s="23"/>
      <c r="R27" s="23"/>
      <c r="S27" s="23"/>
      <c r="T27" s="23"/>
      <c r="U27" s="23"/>
      <c r="V27" s="26">
        <f t="shared" si="3"/>
        <v>32000</v>
      </c>
      <c r="W27" s="23"/>
      <c r="X27" s="23"/>
      <c r="Y27" s="23"/>
      <c r="Z27" s="23"/>
      <c r="AA27" s="23"/>
      <c r="AB27" s="23"/>
      <c r="AC27" s="23"/>
      <c r="AD27" s="23"/>
      <c r="AE27" s="23">
        <v>32000</v>
      </c>
      <c r="AF27" s="23"/>
      <c r="AG27" s="23"/>
      <c r="AH27" s="26">
        <f t="shared" si="4"/>
        <v>32000</v>
      </c>
      <c r="AI27" s="23"/>
      <c r="AJ27" s="30"/>
      <c r="AK27" s="26">
        <f t="shared" si="5"/>
        <v>0</v>
      </c>
      <c r="AL27" s="26">
        <f t="shared" si="6"/>
        <v>32000</v>
      </c>
    </row>
    <row r="28" spans="1:38" ht="18" customHeight="1">
      <c r="A28" s="37" t="s">
        <v>26</v>
      </c>
      <c r="B28" s="37" t="s">
        <v>76</v>
      </c>
      <c r="C28" s="50">
        <v>279463</v>
      </c>
      <c r="D28" s="51">
        <v>0.25</v>
      </c>
      <c r="E28" s="22"/>
      <c r="F28" s="22"/>
      <c r="G28" s="30"/>
      <c r="H28" s="30"/>
      <c r="I28" s="30"/>
      <c r="J28" s="52">
        <f t="shared" si="0"/>
        <v>279463</v>
      </c>
      <c r="K28" s="44">
        <v>64075</v>
      </c>
      <c r="L28" s="52">
        <f t="shared" si="1"/>
        <v>64075</v>
      </c>
      <c r="M28" s="28">
        <f t="shared" si="2"/>
        <v>343538</v>
      </c>
      <c r="N28" s="50">
        <v>0</v>
      </c>
      <c r="O28" s="51">
        <v>0</v>
      </c>
      <c r="P28" s="23"/>
      <c r="Q28" s="23"/>
      <c r="R28" s="23"/>
      <c r="S28" s="23"/>
      <c r="T28" s="23"/>
      <c r="U28" s="23"/>
      <c r="V28" s="26">
        <f t="shared" si="3"/>
        <v>2000</v>
      </c>
      <c r="W28" s="23"/>
      <c r="X28" s="23"/>
      <c r="Y28" s="23"/>
      <c r="Z28" s="23"/>
      <c r="AA28" s="23"/>
      <c r="AB28" s="23"/>
      <c r="AC28" s="23"/>
      <c r="AD28" s="23"/>
      <c r="AE28" s="23">
        <v>2000</v>
      </c>
      <c r="AF28" s="23"/>
      <c r="AG28" s="23"/>
      <c r="AH28" s="26">
        <f t="shared" si="4"/>
        <v>2000</v>
      </c>
      <c r="AI28" s="23"/>
      <c r="AJ28" s="30"/>
      <c r="AK28" s="26">
        <f t="shared" si="5"/>
        <v>0</v>
      </c>
      <c r="AL28" s="26">
        <f t="shared" si="6"/>
        <v>2000</v>
      </c>
    </row>
    <row r="29" spans="1:38" ht="18" customHeight="1">
      <c r="A29" s="37" t="s">
        <v>27</v>
      </c>
      <c r="B29" s="37" t="s">
        <v>77</v>
      </c>
      <c r="C29" s="50">
        <v>105395</v>
      </c>
      <c r="D29" s="51">
        <v>0.1</v>
      </c>
      <c r="E29" s="22"/>
      <c r="F29" s="22"/>
      <c r="G29" s="30">
        <v>22000</v>
      </c>
      <c r="H29" s="30"/>
      <c r="I29" s="30"/>
      <c r="J29" s="52">
        <f t="shared" si="0"/>
        <v>127395</v>
      </c>
      <c r="K29" s="44">
        <v>32444</v>
      </c>
      <c r="L29" s="52">
        <f t="shared" si="1"/>
        <v>32444</v>
      </c>
      <c r="M29" s="28">
        <f t="shared" si="2"/>
        <v>159839</v>
      </c>
      <c r="N29" s="50">
        <v>0</v>
      </c>
      <c r="O29" s="51">
        <v>0</v>
      </c>
      <c r="P29" s="23"/>
      <c r="Q29" s="23"/>
      <c r="R29" s="23"/>
      <c r="S29" s="23"/>
      <c r="T29" s="23"/>
      <c r="U29" s="23"/>
      <c r="V29" s="26">
        <f t="shared" si="3"/>
        <v>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6">
        <f t="shared" si="4"/>
        <v>0</v>
      </c>
      <c r="AI29" s="23"/>
      <c r="AJ29" s="30"/>
      <c r="AK29" s="26">
        <f t="shared" si="5"/>
        <v>0</v>
      </c>
      <c r="AL29" s="26">
        <f t="shared" si="6"/>
        <v>0</v>
      </c>
    </row>
    <row r="30" spans="1:38" ht="18" customHeight="1">
      <c r="A30" s="37" t="s">
        <v>28</v>
      </c>
      <c r="B30" s="37" t="s">
        <v>78</v>
      </c>
      <c r="C30" s="50">
        <v>117511</v>
      </c>
      <c r="D30" s="51">
        <v>0.11</v>
      </c>
      <c r="E30" s="22"/>
      <c r="F30" s="22"/>
      <c r="G30" s="30"/>
      <c r="H30" s="30"/>
      <c r="I30" s="30"/>
      <c r="J30" s="52">
        <f t="shared" si="0"/>
        <v>117511</v>
      </c>
      <c r="K30" s="44">
        <v>20650</v>
      </c>
      <c r="L30" s="52">
        <f t="shared" si="1"/>
        <v>20650</v>
      </c>
      <c r="M30" s="28">
        <f t="shared" si="2"/>
        <v>138161</v>
      </c>
      <c r="N30" s="50">
        <v>0</v>
      </c>
      <c r="O30" s="51">
        <v>0</v>
      </c>
      <c r="P30" s="23"/>
      <c r="Q30" s="23"/>
      <c r="R30" s="23"/>
      <c r="S30" s="23"/>
      <c r="T30" s="23"/>
      <c r="U30" s="23"/>
      <c r="V30" s="26">
        <f t="shared" si="3"/>
        <v>0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6">
        <f t="shared" si="4"/>
        <v>0</v>
      </c>
      <c r="AI30" s="23"/>
      <c r="AJ30" s="30"/>
      <c r="AK30" s="26">
        <f t="shared" si="5"/>
        <v>0</v>
      </c>
      <c r="AL30" s="26">
        <f t="shared" si="6"/>
        <v>0</v>
      </c>
    </row>
    <row r="31" spans="1:38" ht="18" customHeight="1">
      <c r="A31" s="37" t="s">
        <v>29</v>
      </c>
      <c r="B31" s="37" t="s">
        <v>79</v>
      </c>
      <c r="C31" s="50">
        <v>218217</v>
      </c>
      <c r="D31" s="51">
        <v>0.2</v>
      </c>
      <c r="E31" s="22"/>
      <c r="F31" s="22"/>
      <c r="G31" s="30">
        <v>15000</v>
      </c>
      <c r="H31" s="30"/>
      <c r="I31" s="30"/>
      <c r="J31" s="52">
        <f t="shared" si="0"/>
        <v>233217</v>
      </c>
      <c r="K31" s="44">
        <v>13140</v>
      </c>
      <c r="L31" s="52">
        <f t="shared" si="1"/>
        <v>13140</v>
      </c>
      <c r="M31" s="28">
        <f t="shared" si="2"/>
        <v>246357</v>
      </c>
      <c r="N31" s="50">
        <v>0</v>
      </c>
      <c r="O31" s="51">
        <v>0</v>
      </c>
      <c r="P31" s="23"/>
      <c r="Q31" s="23"/>
      <c r="R31" s="23"/>
      <c r="S31" s="23"/>
      <c r="T31" s="23"/>
      <c r="U31" s="23"/>
      <c r="V31" s="26">
        <f t="shared" si="3"/>
        <v>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6">
        <f t="shared" si="4"/>
        <v>0</v>
      </c>
      <c r="AI31" s="23"/>
      <c r="AJ31" s="30"/>
      <c r="AK31" s="26">
        <f t="shared" si="5"/>
        <v>0</v>
      </c>
      <c r="AL31" s="26">
        <f t="shared" si="6"/>
        <v>0</v>
      </c>
    </row>
    <row r="32" spans="1:38" ht="18" customHeight="1">
      <c r="A32" s="37" t="s">
        <v>30</v>
      </c>
      <c r="B32" s="37" t="s">
        <v>80</v>
      </c>
      <c r="C32" s="50">
        <v>71165</v>
      </c>
      <c r="D32" s="51">
        <v>0.07</v>
      </c>
      <c r="E32" s="22"/>
      <c r="F32" s="22"/>
      <c r="G32" s="30"/>
      <c r="H32" s="30"/>
      <c r="I32" s="30"/>
      <c r="J32" s="52">
        <f t="shared" si="0"/>
        <v>71165</v>
      </c>
      <c r="K32" s="44">
        <v>18020</v>
      </c>
      <c r="L32" s="52">
        <f t="shared" si="1"/>
        <v>18020</v>
      </c>
      <c r="M32" s="28">
        <f t="shared" si="2"/>
        <v>89185</v>
      </c>
      <c r="N32" s="50">
        <v>0</v>
      </c>
      <c r="O32" s="51">
        <v>0</v>
      </c>
      <c r="P32" s="23"/>
      <c r="Q32" s="23"/>
      <c r="R32" s="23"/>
      <c r="S32" s="23"/>
      <c r="T32" s="23"/>
      <c r="U32" s="23"/>
      <c r="V32" s="26">
        <f t="shared" si="3"/>
        <v>2000</v>
      </c>
      <c r="W32" s="23"/>
      <c r="X32" s="23"/>
      <c r="Y32" s="23"/>
      <c r="Z32" s="23"/>
      <c r="AA32" s="23"/>
      <c r="AB32" s="23"/>
      <c r="AC32" s="23"/>
      <c r="AD32" s="23"/>
      <c r="AE32" s="23">
        <v>2000</v>
      </c>
      <c r="AF32" s="23"/>
      <c r="AG32" s="23"/>
      <c r="AH32" s="26">
        <f t="shared" si="4"/>
        <v>2000</v>
      </c>
      <c r="AI32" s="23"/>
      <c r="AJ32" s="30"/>
      <c r="AK32" s="26">
        <f t="shared" si="5"/>
        <v>0</v>
      </c>
      <c r="AL32" s="26">
        <f t="shared" si="6"/>
        <v>2000</v>
      </c>
    </row>
    <row r="33" spans="1:38" ht="18" customHeight="1">
      <c r="A33" s="37" t="s">
        <v>31</v>
      </c>
      <c r="B33" s="37" t="s">
        <v>81</v>
      </c>
      <c r="C33" s="50">
        <v>146108</v>
      </c>
      <c r="D33" s="51">
        <v>0.14</v>
      </c>
      <c r="E33" s="22"/>
      <c r="F33" s="22"/>
      <c r="G33" s="30"/>
      <c r="H33" s="30"/>
      <c r="I33" s="30"/>
      <c r="J33" s="52">
        <f t="shared" si="0"/>
        <v>146108</v>
      </c>
      <c r="K33" s="44">
        <v>19029</v>
      </c>
      <c r="L33" s="52">
        <f t="shared" si="1"/>
        <v>19029</v>
      </c>
      <c r="M33" s="28">
        <f t="shared" si="2"/>
        <v>165137</v>
      </c>
      <c r="N33" s="50">
        <v>0</v>
      </c>
      <c r="O33" s="51">
        <v>0</v>
      </c>
      <c r="P33" s="23"/>
      <c r="Q33" s="23"/>
      <c r="R33" s="23"/>
      <c r="S33" s="23"/>
      <c r="T33" s="23"/>
      <c r="U33" s="23"/>
      <c r="V33" s="26">
        <f t="shared" si="3"/>
        <v>30000</v>
      </c>
      <c r="W33" s="23"/>
      <c r="X33" s="23"/>
      <c r="Y33" s="23"/>
      <c r="Z33" s="23"/>
      <c r="AA33" s="23"/>
      <c r="AB33" s="23"/>
      <c r="AC33" s="23"/>
      <c r="AD33" s="23"/>
      <c r="AE33" s="23">
        <v>30000</v>
      </c>
      <c r="AF33" s="23"/>
      <c r="AG33" s="23"/>
      <c r="AH33" s="26">
        <f t="shared" si="4"/>
        <v>30000</v>
      </c>
      <c r="AI33" s="23"/>
      <c r="AJ33" s="30"/>
      <c r="AK33" s="26">
        <f t="shared" si="5"/>
        <v>0</v>
      </c>
      <c r="AL33" s="26">
        <f t="shared" si="6"/>
        <v>30000</v>
      </c>
    </row>
    <row r="34" spans="1:38" ht="18" customHeight="1">
      <c r="A34" s="37" t="s">
        <v>32</v>
      </c>
      <c r="B34" s="37" t="s">
        <v>82</v>
      </c>
      <c r="C34" s="50">
        <v>106543</v>
      </c>
      <c r="D34" s="51">
        <v>0.1</v>
      </c>
      <c r="E34" s="22"/>
      <c r="F34" s="22"/>
      <c r="G34" s="30">
        <v>15000</v>
      </c>
      <c r="H34" s="30"/>
      <c r="I34" s="30"/>
      <c r="J34" s="52">
        <f t="shared" si="0"/>
        <v>121543</v>
      </c>
      <c r="K34" s="44">
        <v>15086</v>
      </c>
      <c r="L34" s="52">
        <f t="shared" si="1"/>
        <v>15086</v>
      </c>
      <c r="M34" s="28">
        <f t="shared" si="2"/>
        <v>136629</v>
      </c>
      <c r="N34" s="50">
        <v>0</v>
      </c>
      <c r="O34" s="51">
        <v>0</v>
      </c>
      <c r="P34" s="23"/>
      <c r="Q34" s="23"/>
      <c r="R34" s="23"/>
      <c r="S34" s="23"/>
      <c r="T34" s="23"/>
      <c r="U34" s="23"/>
      <c r="V34" s="26">
        <f t="shared" si="3"/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6">
        <f t="shared" si="4"/>
        <v>0</v>
      </c>
      <c r="AI34" s="23"/>
      <c r="AJ34" s="30"/>
      <c r="AK34" s="26">
        <f t="shared" si="5"/>
        <v>0</v>
      </c>
      <c r="AL34" s="26">
        <f t="shared" si="6"/>
        <v>0</v>
      </c>
    </row>
    <row r="35" spans="1:38" ht="18" customHeight="1">
      <c r="A35" s="37" t="s">
        <v>33</v>
      </c>
      <c r="B35" s="37" t="s">
        <v>83</v>
      </c>
      <c r="C35" s="50">
        <v>85975</v>
      </c>
      <c r="D35" s="51">
        <v>0.08</v>
      </c>
      <c r="E35" s="22"/>
      <c r="F35" s="22"/>
      <c r="G35" s="30">
        <v>15000</v>
      </c>
      <c r="H35" s="30"/>
      <c r="I35" s="30"/>
      <c r="J35" s="52">
        <f t="shared" si="0"/>
        <v>100975</v>
      </c>
      <c r="K35" s="44">
        <v>11083</v>
      </c>
      <c r="L35" s="52">
        <f t="shared" si="1"/>
        <v>11083</v>
      </c>
      <c r="M35" s="28">
        <f t="shared" si="2"/>
        <v>112058</v>
      </c>
      <c r="N35" s="50">
        <v>0</v>
      </c>
      <c r="O35" s="51">
        <v>0</v>
      </c>
      <c r="P35" s="23"/>
      <c r="Q35" s="23"/>
      <c r="R35" s="23"/>
      <c r="S35" s="23"/>
      <c r="T35" s="23"/>
      <c r="U35" s="23"/>
      <c r="V35" s="26">
        <f t="shared" si="3"/>
        <v>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6">
        <f t="shared" si="4"/>
        <v>0</v>
      </c>
      <c r="AI35" s="23"/>
      <c r="AJ35" s="30"/>
      <c r="AK35" s="26">
        <f t="shared" si="5"/>
        <v>0</v>
      </c>
      <c r="AL35" s="26">
        <f t="shared" si="6"/>
        <v>0</v>
      </c>
    </row>
    <row r="36" spans="1:38" ht="18" customHeight="1">
      <c r="A36" s="37" t="s">
        <v>34</v>
      </c>
      <c r="B36" s="37" t="s">
        <v>84</v>
      </c>
      <c r="C36" s="53">
        <v>0</v>
      </c>
      <c r="D36" s="51">
        <v>0</v>
      </c>
      <c r="E36" s="22"/>
      <c r="F36" s="22"/>
      <c r="G36" s="30"/>
      <c r="H36" s="30"/>
      <c r="I36" s="30"/>
      <c r="J36" s="52">
        <f t="shared" si="0"/>
        <v>0</v>
      </c>
      <c r="K36" s="44">
        <v>45983</v>
      </c>
      <c r="L36" s="52">
        <f t="shared" si="1"/>
        <v>45983</v>
      </c>
      <c r="M36" s="28">
        <f t="shared" si="2"/>
        <v>45983</v>
      </c>
      <c r="N36" s="50">
        <v>1173627</v>
      </c>
      <c r="O36" s="53">
        <v>86.97</v>
      </c>
      <c r="P36" s="23"/>
      <c r="Q36" s="23"/>
      <c r="R36" s="23"/>
      <c r="S36" s="23"/>
      <c r="T36" s="23"/>
      <c r="U36" s="23"/>
      <c r="V36" s="26">
        <f t="shared" si="3"/>
        <v>20800</v>
      </c>
      <c r="W36" s="23"/>
      <c r="X36" s="23"/>
      <c r="Y36" s="23"/>
      <c r="Z36" s="23"/>
      <c r="AA36" s="23"/>
      <c r="AB36" s="23"/>
      <c r="AC36" s="23"/>
      <c r="AD36" s="23"/>
      <c r="AE36" s="23">
        <v>20800</v>
      </c>
      <c r="AF36" s="23"/>
      <c r="AG36" s="23"/>
      <c r="AH36" s="26">
        <f t="shared" si="4"/>
        <v>1194427</v>
      </c>
      <c r="AI36" s="23"/>
      <c r="AJ36" s="30"/>
      <c r="AK36" s="26">
        <f t="shared" si="5"/>
        <v>0</v>
      </c>
      <c r="AL36" s="26">
        <f t="shared" si="6"/>
        <v>1194427</v>
      </c>
    </row>
    <row r="37" spans="1:38" ht="18" customHeight="1">
      <c r="A37" s="37" t="s">
        <v>35</v>
      </c>
      <c r="B37" s="37" t="s">
        <v>85</v>
      </c>
      <c r="C37" s="50">
        <v>56215</v>
      </c>
      <c r="D37" s="51">
        <v>0.05</v>
      </c>
      <c r="E37" s="22"/>
      <c r="F37" s="22"/>
      <c r="G37" s="30"/>
      <c r="H37" s="30"/>
      <c r="I37" s="30"/>
      <c r="J37" s="52">
        <f t="shared" si="0"/>
        <v>56215</v>
      </c>
      <c r="K37" s="44">
        <v>26371</v>
      </c>
      <c r="L37" s="52">
        <f t="shared" si="1"/>
        <v>26371</v>
      </c>
      <c r="M37" s="28">
        <f t="shared" si="2"/>
        <v>82586</v>
      </c>
      <c r="N37" s="50">
        <v>0</v>
      </c>
      <c r="O37" s="51">
        <v>0</v>
      </c>
      <c r="P37" s="23"/>
      <c r="Q37" s="23"/>
      <c r="R37" s="23"/>
      <c r="S37" s="23"/>
      <c r="T37" s="23"/>
      <c r="U37" s="23"/>
      <c r="V37" s="26">
        <f t="shared" si="3"/>
        <v>27935</v>
      </c>
      <c r="W37" s="23"/>
      <c r="X37" s="23"/>
      <c r="Y37" s="23"/>
      <c r="Z37" s="23"/>
      <c r="AA37" s="23"/>
      <c r="AB37" s="23"/>
      <c r="AC37" s="23"/>
      <c r="AD37" s="23"/>
      <c r="AE37" s="23">
        <v>27935</v>
      </c>
      <c r="AF37" s="23"/>
      <c r="AG37" s="23"/>
      <c r="AH37" s="26">
        <f t="shared" si="4"/>
        <v>27935</v>
      </c>
      <c r="AI37" s="23"/>
      <c r="AJ37" s="30"/>
      <c r="AK37" s="26">
        <f t="shared" si="5"/>
        <v>0</v>
      </c>
      <c r="AL37" s="26">
        <f t="shared" si="6"/>
        <v>27935</v>
      </c>
    </row>
    <row r="38" spans="1:38" ht="18" customHeight="1">
      <c r="A38" s="37" t="s">
        <v>36</v>
      </c>
      <c r="B38" s="37" t="s">
        <v>86</v>
      </c>
      <c r="C38" s="50">
        <v>63223</v>
      </c>
      <c r="D38" s="51">
        <v>0.06</v>
      </c>
      <c r="E38" s="22"/>
      <c r="F38" s="22"/>
      <c r="G38" s="30">
        <v>15000</v>
      </c>
      <c r="H38" s="30"/>
      <c r="I38" s="30"/>
      <c r="J38" s="52">
        <f t="shared" si="0"/>
        <v>78223</v>
      </c>
      <c r="K38" s="44">
        <v>13357</v>
      </c>
      <c r="L38" s="52">
        <f t="shared" si="1"/>
        <v>13357</v>
      </c>
      <c r="M38" s="28">
        <f t="shared" si="2"/>
        <v>91580</v>
      </c>
      <c r="N38" s="50">
        <v>0</v>
      </c>
      <c r="O38" s="51">
        <v>0</v>
      </c>
      <c r="P38" s="23"/>
      <c r="Q38" s="23"/>
      <c r="R38" s="23"/>
      <c r="S38" s="23"/>
      <c r="T38" s="23"/>
      <c r="U38" s="23"/>
      <c r="V38" s="26">
        <f t="shared" si="3"/>
        <v>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6">
        <f t="shared" si="4"/>
        <v>0</v>
      </c>
      <c r="AI38" s="23"/>
      <c r="AJ38" s="30"/>
      <c r="AK38" s="26">
        <f t="shared" si="5"/>
        <v>0</v>
      </c>
      <c r="AL38" s="26">
        <f t="shared" si="6"/>
        <v>0</v>
      </c>
    </row>
    <row r="39" spans="1:38" ht="18" customHeight="1">
      <c r="A39" s="37" t="s">
        <v>37</v>
      </c>
      <c r="B39" s="37" t="s">
        <v>87</v>
      </c>
      <c r="C39" s="50">
        <v>167486</v>
      </c>
      <c r="D39" s="51">
        <v>0.16</v>
      </c>
      <c r="E39" s="22"/>
      <c r="F39" s="22"/>
      <c r="G39" s="30">
        <v>59000</v>
      </c>
      <c r="H39" s="30">
        <v>5000</v>
      </c>
      <c r="I39" s="30"/>
      <c r="J39" s="52">
        <f t="shared" si="0"/>
        <v>231486</v>
      </c>
      <c r="K39" s="44">
        <v>11365</v>
      </c>
      <c r="L39" s="52">
        <f t="shared" si="1"/>
        <v>11365</v>
      </c>
      <c r="M39" s="28">
        <f t="shared" si="2"/>
        <v>242851</v>
      </c>
      <c r="N39" s="50">
        <v>0</v>
      </c>
      <c r="O39" s="51">
        <v>0</v>
      </c>
      <c r="P39" s="23"/>
      <c r="Q39" s="23"/>
      <c r="R39" s="23"/>
      <c r="S39" s="23"/>
      <c r="T39" s="23"/>
      <c r="U39" s="23"/>
      <c r="V39" s="26">
        <f t="shared" si="3"/>
        <v>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6">
        <f t="shared" si="4"/>
        <v>0</v>
      </c>
      <c r="AI39" s="23"/>
      <c r="AJ39" s="30"/>
      <c r="AK39" s="26">
        <f t="shared" si="5"/>
        <v>0</v>
      </c>
      <c r="AL39" s="26">
        <f t="shared" si="6"/>
        <v>0</v>
      </c>
    </row>
    <row r="40" spans="1:38" ht="18" customHeight="1">
      <c r="A40" s="37" t="s">
        <v>38</v>
      </c>
      <c r="B40" s="37" t="s">
        <v>88</v>
      </c>
      <c r="C40" s="50">
        <v>87053</v>
      </c>
      <c r="D40" s="51">
        <v>0.08</v>
      </c>
      <c r="E40" s="22"/>
      <c r="F40" s="22"/>
      <c r="G40" s="30"/>
      <c r="H40" s="30"/>
      <c r="I40" s="30"/>
      <c r="J40" s="52">
        <f t="shared" si="0"/>
        <v>87053</v>
      </c>
      <c r="K40" s="44">
        <v>10838</v>
      </c>
      <c r="L40" s="52">
        <f t="shared" si="1"/>
        <v>10838</v>
      </c>
      <c r="M40" s="28">
        <f t="shared" si="2"/>
        <v>97891</v>
      </c>
      <c r="N40" s="50">
        <v>0</v>
      </c>
      <c r="O40" s="51">
        <v>0</v>
      </c>
      <c r="P40" s="23"/>
      <c r="Q40" s="23"/>
      <c r="R40" s="23"/>
      <c r="S40" s="23"/>
      <c r="T40" s="23"/>
      <c r="U40" s="23"/>
      <c r="V40" s="26">
        <f t="shared" si="3"/>
        <v>5515</v>
      </c>
      <c r="W40" s="23"/>
      <c r="X40" s="23"/>
      <c r="Y40" s="23"/>
      <c r="Z40" s="23"/>
      <c r="AA40" s="23"/>
      <c r="AB40" s="23"/>
      <c r="AC40" s="23"/>
      <c r="AD40" s="23"/>
      <c r="AE40" s="23">
        <v>5515</v>
      </c>
      <c r="AF40" s="23"/>
      <c r="AG40" s="23"/>
      <c r="AH40" s="26">
        <f t="shared" si="4"/>
        <v>5515</v>
      </c>
      <c r="AI40" s="23"/>
      <c r="AJ40" s="30"/>
      <c r="AK40" s="26">
        <f t="shared" si="5"/>
        <v>0</v>
      </c>
      <c r="AL40" s="26">
        <f t="shared" si="6"/>
        <v>5515</v>
      </c>
    </row>
    <row r="41" spans="1:38" ht="18" customHeight="1">
      <c r="A41" s="37" t="s">
        <v>39</v>
      </c>
      <c r="B41" s="37" t="s">
        <v>89</v>
      </c>
      <c r="C41" s="50">
        <v>0</v>
      </c>
      <c r="D41" s="51">
        <v>0</v>
      </c>
      <c r="E41" s="22"/>
      <c r="F41" s="22"/>
      <c r="G41" s="30"/>
      <c r="H41" s="30">
        <v>3000</v>
      </c>
      <c r="I41" s="30"/>
      <c r="J41" s="52">
        <f t="shared" si="0"/>
        <v>3000</v>
      </c>
      <c r="K41" s="44">
        <v>137110</v>
      </c>
      <c r="L41" s="52">
        <f t="shared" si="1"/>
        <v>137110</v>
      </c>
      <c r="M41" s="28">
        <f t="shared" si="2"/>
        <v>140110</v>
      </c>
      <c r="N41" s="50">
        <v>93525</v>
      </c>
      <c r="O41" s="51">
        <v>32.12</v>
      </c>
      <c r="P41" s="23"/>
      <c r="Q41" s="23"/>
      <c r="R41" s="23"/>
      <c r="S41" s="23"/>
      <c r="T41" s="23"/>
      <c r="U41" s="23"/>
      <c r="V41" s="26">
        <f t="shared" si="3"/>
        <v>2000</v>
      </c>
      <c r="W41" s="23"/>
      <c r="X41" s="23"/>
      <c r="Y41" s="23"/>
      <c r="Z41" s="23"/>
      <c r="AA41" s="23"/>
      <c r="AB41" s="23"/>
      <c r="AC41" s="23"/>
      <c r="AD41" s="23"/>
      <c r="AE41" s="23">
        <v>2000</v>
      </c>
      <c r="AF41" s="23"/>
      <c r="AG41" s="23"/>
      <c r="AH41" s="26">
        <f t="shared" si="4"/>
        <v>95525</v>
      </c>
      <c r="AI41" s="23"/>
      <c r="AJ41" s="30">
        <v>100000</v>
      </c>
      <c r="AK41" s="26">
        <f t="shared" si="5"/>
        <v>100000</v>
      </c>
      <c r="AL41" s="26">
        <f t="shared" si="6"/>
        <v>195525</v>
      </c>
    </row>
    <row r="42" spans="1:38" ht="18" customHeight="1">
      <c r="A42" s="37" t="s">
        <v>40</v>
      </c>
      <c r="B42" s="37" t="s">
        <v>90</v>
      </c>
      <c r="C42" s="50">
        <v>42942</v>
      </c>
      <c r="D42" s="51">
        <v>0.04</v>
      </c>
      <c r="E42" s="22"/>
      <c r="F42" s="22"/>
      <c r="G42" s="30">
        <v>51000</v>
      </c>
      <c r="H42" s="30"/>
      <c r="I42" s="30"/>
      <c r="J42" s="52">
        <f t="shared" si="0"/>
        <v>93942</v>
      </c>
      <c r="K42" s="44">
        <v>18375</v>
      </c>
      <c r="L42" s="52">
        <f t="shared" si="1"/>
        <v>18375</v>
      </c>
      <c r="M42" s="28">
        <f t="shared" si="2"/>
        <v>112317</v>
      </c>
      <c r="N42" s="50">
        <v>0</v>
      </c>
      <c r="O42" s="51">
        <v>0</v>
      </c>
      <c r="P42" s="23"/>
      <c r="Q42" s="23"/>
      <c r="R42" s="23"/>
      <c r="S42" s="23"/>
      <c r="T42" s="23"/>
      <c r="U42" s="23"/>
      <c r="V42" s="26">
        <f t="shared" si="3"/>
        <v>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6">
        <f t="shared" si="4"/>
        <v>0</v>
      </c>
      <c r="AI42" s="23"/>
      <c r="AJ42" s="30"/>
      <c r="AK42" s="26">
        <f t="shared" si="5"/>
        <v>0</v>
      </c>
      <c r="AL42" s="26">
        <f t="shared" si="6"/>
        <v>0</v>
      </c>
    </row>
    <row r="43" spans="1:38" ht="18" customHeight="1">
      <c r="A43" s="37" t="s">
        <v>41</v>
      </c>
      <c r="B43" s="37" t="s">
        <v>91</v>
      </c>
      <c r="C43" s="50">
        <v>278046</v>
      </c>
      <c r="D43" s="51">
        <v>0.26</v>
      </c>
      <c r="E43" s="22"/>
      <c r="F43" s="22"/>
      <c r="G43" s="30">
        <v>10000</v>
      </c>
      <c r="H43" s="30">
        <v>5000</v>
      </c>
      <c r="I43" s="30"/>
      <c r="J43" s="52">
        <f t="shared" si="0"/>
        <v>293046</v>
      </c>
      <c r="K43" s="44">
        <v>33208</v>
      </c>
      <c r="L43" s="52">
        <f t="shared" si="1"/>
        <v>33208</v>
      </c>
      <c r="M43" s="28">
        <f t="shared" si="2"/>
        <v>326254</v>
      </c>
      <c r="N43" s="50">
        <v>0</v>
      </c>
      <c r="O43" s="51">
        <v>0</v>
      </c>
      <c r="P43" s="23"/>
      <c r="Q43" s="23"/>
      <c r="R43" s="23"/>
      <c r="S43" s="23"/>
      <c r="T43" s="23"/>
      <c r="U43" s="23"/>
      <c r="V43" s="26">
        <f t="shared" si="3"/>
        <v>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6">
        <f t="shared" si="4"/>
        <v>0</v>
      </c>
      <c r="AI43" s="23"/>
      <c r="AJ43" s="30"/>
      <c r="AK43" s="26">
        <f t="shared" si="5"/>
        <v>0</v>
      </c>
      <c r="AL43" s="26">
        <f t="shared" si="6"/>
        <v>0</v>
      </c>
    </row>
    <row r="44" spans="1:38" ht="18" customHeight="1">
      <c r="A44" s="37" t="s">
        <v>42</v>
      </c>
      <c r="B44" s="37" t="s">
        <v>92</v>
      </c>
      <c r="C44" s="50">
        <v>160393</v>
      </c>
      <c r="D44" s="51">
        <v>0.15</v>
      </c>
      <c r="E44" s="22"/>
      <c r="F44" s="22"/>
      <c r="G44" s="30"/>
      <c r="H44" s="30"/>
      <c r="I44" s="30"/>
      <c r="J44" s="52">
        <f t="shared" si="0"/>
        <v>160393</v>
      </c>
      <c r="K44" s="44">
        <v>19958</v>
      </c>
      <c r="L44" s="52">
        <f t="shared" si="1"/>
        <v>19958</v>
      </c>
      <c r="M44" s="28">
        <f t="shared" si="2"/>
        <v>180351</v>
      </c>
      <c r="N44" s="50">
        <v>0</v>
      </c>
      <c r="O44" s="51">
        <v>0</v>
      </c>
      <c r="P44" s="23"/>
      <c r="Q44" s="23"/>
      <c r="R44" s="23"/>
      <c r="S44" s="23"/>
      <c r="T44" s="23"/>
      <c r="U44" s="23"/>
      <c r="V44" s="26">
        <f t="shared" si="3"/>
        <v>2000</v>
      </c>
      <c r="W44" s="23"/>
      <c r="X44" s="23"/>
      <c r="Y44" s="23"/>
      <c r="Z44" s="23"/>
      <c r="AA44" s="23"/>
      <c r="AB44" s="23"/>
      <c r="AC44" s="23"/>
      <c r="AD44" s="23"/>
      <c r="AE44" s="23">
        <v>2000</v>
      </c>
      <c r="AF44" s="23"/>
      <c r="AG44" s="23"/>
      <c r="AH44" s="26">
        <f t="shared" si="4"/>
        <v>2000</v>
      </c>
      <c r="AI44" s="23"/>
      <c r="AJ44" s="30"/>
      <c r="AK44" s="26">
        <f t="shared" si="5"/>
        <v>0</v>
      </c>
      <c r="AL44" s="26">
        <f t="shared" si="6"/>
        <v>2000</v>
      </c>
    </row>
    <row r="45" spans="1:38" ht="18" customHeight="1">
      <c r="A45" s="37" t="s">
        <v>43</v>
      </c>
      <c r="B45" s="37" t="s">
        <v>93</v>
      </c>
      <c r="C45" s="50">
        <v>62355</v>
      </c>
      <c r="D45" s="51">
        <v>0.06</v>
      </c>
      <c r="E45" s="22"/>
      <c r="F45" s="22"/>
      <c r="G45" s="30"/>
      <c r="H45" s="30">
        <v>5000</v>
      </c>
      <c r="I45" s="30"/>
      <c r="J45" s="52">
        <f t="shared" si="0"/>
        <v>67355</v>
      </c>
      <c r="K45" s="44">
        <v>14223</v>
      </c>
      <c r="L45" s="52">
        <f t="shared" si="1"/>
        <v>14223</v>
      </c>
      <c r="M45" s="28">
        <f t="shared" si="2"/>
        <v>81578</v>
      </c>
      <c r="N45" s="50">
        <v>0</v>
      </c>
      <c r="O45" s="51">
        <v>0</v>
      </c>
      <c r="P45" s="23"/>
      <c r="Q45" s="23"/>
      <c r="R45" s="23"/>
      <c r="S45" s="23"/>
      <c r="T45" s="23"/>
      <c r="U45" s="23"/>
      <c r="V45" s="26">
        <f t="shared" si="3"/>
        <v>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6">
        <f t="shared" si="4"/>
        <v>0</v>
      </c>
      <c r="AI45" s="23"/>
      <c r="AJ45" s="30">
        <v>1000</v>
      </c>
      <c r="AK45" s="26">
        <f t="shared" si="5"/>
        <v>1000</v>
      </c>
      <c r="AL45" s="26">
        <f t="shared" si="6"/>
        <v>1000</v>
      </c>
    </row>
    <row r="46" spans="1:38" ht="18" customHeight="1">
      <c r="A46" s="37" t="s">
        <v>44</v>
      </c>
      <c r="B46" s="37" t="s">
        <v>94</v>
      </c>
      <c r="C46" s="50">
        <v>94307</v>
      </c>
      <c r="D46" s="51">
        <v>0.09</v>
      </c>
      <c r="E46" s="22"/>
      <c r="F46" s="22"/>
      <c r="G46" s="30"/>
      <c r="H46" s="30">
        <v>3000</v>
      </c>
      <c r="I46" s="30">
        <v>31400</v>
      </c>
      <c r="J46" s="52">
        <f t="shared" si="0"/>
        <v>128707</v>
      </c>
      <c r="K46" s="44">
        <v>15422</v>
      </c>
      <c r="L46" s="52">
        <f t="shared" si="1"/>
        <v>15422</v>
      </c>
      <c r="M46" s="28">
        <f t="shared" si="2"/>
        <v>144129</v>
      </c>
      <c r="N46" s="50">
        <v>0</v>
      </c>
      <c r="O46" s="51">
        <v>0</v>
      </c>
      <c r="P46" s="23"/>
      <c r="Q46" s="23"/>
      <c r="R46" s="23"/>
      <c r="S46" s="23"/>
      <c r="T46" s="23"/>
      <c r="U46" s="23"/>
      <c r="V46" s="26">
        <f t="shared" si="3"/>
        <v>65000</v>
      </c>
      <c r="W46" s="23"/>
      <c r="X46" s="23"/>
      <c r="Y46" s="23"/>
      <c r="Z46" s="23"/>
      <c r="AA46" s="23"/>
      <c r="AB46" s="23"/>
      <c r="AC46" s="23"/>
      <c r="AD46" s="23"/>
      <c r="AE46" s="23">
        <v>65000</v>
      </c>
      <c r="AF46" s="23"/>
      <c r="AG46" s="23"/>
      <c r="AH46" s="26">
        <f t="shared" si="4"/>
        <v>65000</v>
      </c>
      <c r="AI46" s="23"/>
      <c r="AJ46" s="30"/>
      <c r="AK46" s="26">
        <f t="shared" si="5"/>
        <v>0</v>
      </c>
      <c r="AL46" s="26">
        <f t="shared" si="6"/>
        <v>65000</v>
      </c>
    </row>
    <row r="47" spans="1:38" ht="18" customHeight="1">
      <c r="A47" s="37" t="s">
        <v>45</v>
      </c>
      <c r="B47" s="37" t="s">
        <v>95</v>
      </c>
      <c r="C47" s="50">
        <v>74409</v>
      </c>
      <c r="D47" s="51">
        <v>0.07</v>
      </c>
      <c r="E47" s="22"/>
      <c r="F47" s="22"/>
      <c r="G47" s="30">
        <v>35000</v>
      </c>
      <c r="H47" s="30"/>
      <c r="I47" s="30"/>
      <c r="J47" s="52">
        <f t="shared" si="0"/>
        <v>109409</v>
      </c>
      <c r="K47" s="44">
        <v>13246</v>
      </c>
      <c r="L47" s="52">
        <f t="shared" si="1"/>
        <v>13246</v>
      </c>
      <c r="M47" s="28">
        <f t="shared" si="2"/>
        <v>122655</v>
      </c>
      <c r="N47" s="50">
        <v>0</v>
      </c>
      <c r="O47" s="51">
        <v>0</v>
      </c>
      <c r="P47" s="23"/>
      <c r="Q47" s="23"/>
      <c r="R47" s="23"/>
      <c r="S47" s="23"/>
      <c r="T47" s="23"/>
      <c r="U47" s="23"/>
      <c r="V47" s="26">
        <f aca="true" t="shared" si="7" ref="V47:V64">SUM(W47:AE47)</f>
        <v>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6">
        <f t="shared" si="4"/>
        <v>0</v>
      </c>
      <c r="AI47" s="23"/>
      <c r="AJ47" s="30"/>
      <c r="AK47" s="26">
        <f t="shared" si="5"/>
        <v>0</v>
      </c>
      <c r="AL47" s="26">
        <f t="shared" si="6"/>
        <v>0</v>
      </c>
    </row>
    <row r="48" spans="1:38" ht="18" customHeight="1">
      <c r="A48" s="37" t="s">
        <v>46</v>
      </c>
      <c r="B48" s="37" t="s">
        <v>96</v>
      </c>
      <c r="C48" s="50">
        <v>436877</v>
      </c>
      <c r="D48" s="51">
        <v>0.4</v>
      </c>
      <c r="E48" s="22"/>
      <c r="F48" s="22"/>
      <c r="G48" s="30">
        <v>20000</v>
      </c>
      <c r="H48" s="30"/>
      <c r="I48" s="30"/>
      <c r="J48" s="52">
        <f t="shared" si="0"/>
        <v>456877</v>
      </c>
      <c r="K48" s="44">
        <v>25297</v>
      </c>
      <c r="L48" s="52">
        <f t="shared" si="1"/>
        <v>25297</v>
      </c>
      <c r="M48" s="28">
        <f t="shared" si="2"/>
        <v>482174</v>
      </c>
      <c r="N48" s="50">
        <v>0</v>
      </c>
      <c r="O48" s="51">
        <v>0</v>
      </c>
      <c r="P48" s="23"/>
      <c r="Q48" s="23"/>
      <c r="R48" s="23"/>
      <c r="S48" s="23"/>
      <c r="T48" s="23"/>
      <c r="U48" s="23"/>
      <c r="V48" s="26">
        <f t="shared" si="7"/>
        <v>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6">
        <f t="shared" si="4"/>
        <v>0</v>
      </c>
      <c r="AI48" s="23"/>
      <c r="AJ48" s="30"/>
      <c r="AK48" s="26">
        <f t="shared" si="5"/>
        <v>0</v>
      </c>
      <c r="AL48" s="26">
        <f t="shared" si="6"/>
        <v>0</v>
      </c>
    </row>
    <row r="49" spans="1:38" ht="18" customHeight="1">
      <c r="A49" s="37" t="s">
        <v>47</v>
      </c>
      <c r="B49" s="37" t="s">
        <v>97</v>
      </c>
      <c r="C49" s="50">
        <v>114270</v>
      </c>
      <c r="D49" s="51">
        <v>0.11</v>
      </c>
      <c r="E49" s="22"/>
      <c r="F49" s="22"/>
      <c r="G49" s="30"/>
      <c r="H49" s="30">
        <v>41000</v>
      </c>
      <c r="I49" s="30"/>
      <c r="J49" s="52">
        <f t="shared" si="0"/>
        <v>155270</v>
      </c>
      <c r="K49" s="44">
        <v>70848</v>
      </c>
      <c r="L49" s="52">
        <f t="shared" si="1"/>
        <v>70848</v>
      </c>
      <c r="M49" s="28">
        <f t="shared" si="2"/>
        <v>226118</v>
      </c>
      <c r="N49" s="50">
        <v>0</v>
      </c>
      <c r="O49" s="51">
        <v>0</v>
      </c>
      <c r="P49" s="23"/>
      <c r="Q49" s="23"/>
      <c r="R49" s="23"/>
      <c r="S49" s="23"/>
      <c r="T49" s="23"/>
      <c r="U49" s="23"/>
      <c r="V49" s="26">
        <f t="shared" si="7"/>
        <v>30000</v>
      </c>
      <c r="W49" s="23"/>
      <c r="X49" s="23"/>
      <c r="Y49" s="23"/>
      <c r="Z49" s="23"/>
      <c r="AA49" s="23"/>
      <c r="AB49" s="23"/>
      <c r="AC49" s="23"/>
      <c r="AD49" s="23"/>
      <c r="AE49" s="23">
        <v>30000</v>
      </c>
      <c r="AF49" s="23"/>
      <c r="AG49" s="23"/>
      <c r="AH49" s="26">
        <f t="shared" si="4"/>
        <v>30000</v>
      </c>
      <c r="AI49" s="23"/>
      <c r="AJ49" s="30"/>
      <c r="AK49" s="26">
        <f t="shared" si="5"/>
        <v>0</v>
      </c>
      <c r="AL49" s="26">
        <f t="shared" si="6"/>
        <v>30000</v>
      </c>
    </row>
    <row r="50" spans="1:38" ht="18" customHeight="1">
      <c r="A50" s="37" t="s">
        <v>48</v>
      </c>
      <c r="B50" s="37" t="s">
        <v>98</v>
      </c>
      <c r="C50" s="50">
        <v>128579</v>
      </c>
      <c r="D50" s="51">
        <v>0.12</v>
      </c>
      <c r="E50" s="22"/>
      <c r="F50" s="22"/>
      <c r="G50" s="30">
        <v>10000</v>
      </c>
      <c r="H50" s="30"/>
      <c r="I50" s="30"/>
      <c r="J50" s="52">
        <f t="shared" si="0"/>
        <v>138579</v>
      </c>
      <c r="K50" s="44">
        <v>22452</v>
      </c>
      <c r="L50" s="52">
        <f t="shared" si="1"/>
        <v>22452</v>
      </c>
      <c r="M50" s="28">
        <f t="shared" si="2"/>
        <v>161031</v>
      </c>
      <c r="N50" s="50">
        <v>0</v>
      </c>
      <c r="O50" s="51">
        <v>0</v>
      </c>
      <c r="P50" s="23"/>
      <c r="Q50" s="23"/>
      <c r="R50" s="23"/>
      <c r="S50" s="23"/>
      <c r="T50" s="23"/>
      <c r="U50" s="23"/>
      <c r="V50" s="26">
        <f t="shared" si="7"/>
        <v>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6">
        <f t="shared" si="4"/>
        <v>0</v>
      </c>
      <c r="AI50" s="23"/>
      <c r="AJ50" s="30"/>
      <c r="AK50" s="26">
        <f t="shared" si="5"/>
        <v>0</v>
      </c>
      <c r="AL50" s="26">
        <f t="shared" si="6"/>
        <v>0</v>
      </c>
    </row>
    <row r="51" spans="1:38" ht="18" customHeight="1">
      <c r="A51" s="37" t="s">
        <v>49</v>
      </c>
      <c r="B51" s="37" t="s">
        <v>99</v>
      </c>
      <c r="C51" s="50">
        <v>0</v>
      </c>
      <c r="D51" s="51">
        <v>0</v>
      </c>
      <c r="E51" s="22"/>
      <c r="F51" s="22"/>
      <c r="G51" s="30"/>
      <c r="H51" s="30"/>
      <c r="I51" s="30"/>
      <c r="J51" s="52">
        <f t="shared" si="0"/>
        <v>0</v>
      </c>
      <c r="K51" s="44">
        <v>48977</v>
      </c>
      <c r="L51" s="52">
        <f t="shared" si="1"/>
        <v>48977</v>
      </c>
      <c r="M51" s="28">
        <f t="shared" si="2"/>
        <v>48977</v>
      </c>
      <c r="N51" s="50">
        <v>1093044</v>
      </c>
      <c r="O51" s="51">
        <v>89.44</v>
      </c>
      <c r="P51" s="23"/>
      <c r="Q51" s="23"/>
      <c r="R51" s="23"/>
      <c r="S51" s="23"/>
      <c r="T51" s="23"/>
      <c r="U51" s="23"/>
      <c r="V51" s="26">
        <f t="shared" si="7"/>
        <v>45406</v>
      </c>
      <c r="W51" s="23"/>
      <c r="X51" s="23"/>
      <c r="Y51" s="23"/>
      <c r="Z51" s="23"/>
      <c r="AA51" s="23"/>
      <c r="AB51" s="23"/>
      <c r="AC51" s="23"/>
      <c r="AD51" s="23"/>
      <c r="AE51" s="23">
        <v>45406</v>
      </c>
      <c r="AF51" s="23"/>
      <c r="AG51" s="23"/>
      <c r="AH51" s="26">
        <f t="shared" si="4"/>
        <v>1138450</v>
      </c>
      <c r="AI51" s="23"/>
      <c r="AJ51" s="30">
        <v>100000</v>
      </c>
      <c r="AK51" s="26">
        <f t="shared" si="5"/>
        <v>100000</v>
      </c>
      <c r="AL51" s="26">
        <f t="shared" si="6"/>
        <v>1238450</v>
      </c>
    </row>
    <row r="52" spans="1:38" ht="18" customHeight="1">
      <c r="A52" s="37" t="s">
        <v>50</v>
      </c>
      <c r="B52" s="37" t="s">
        <v>100</v>
      </c>
      <c r="C52" s="53">
        <v>0</v>
      </c>
      <c r="D52" s="51">
        <v>0</v>
      </c>
      <c r="E52" s="22"/>
      <c r="F52" s="22"/>
      <c r="G52" s="30">
        <v>10000</v>
      </c>
      <c r="H52" s="30"/>
      <c r="I52" s="30"/>
      <c r="J52" s="52">
        <f t="shared" si="0"/>
        <v>10000</v>
      </c>
      <c r="K52" s="44">
        <v>32575</v>
      </c>
      <c r="L52" s="52">
        <f t="shared" si="1"/>
        <v>32575</v>
      </c>
      <c r="M52" s="28">
        <f t="shared" si="2"/>
        <v>42575</v>
      </c>
      <c r="N52" s="50">
        <v>182995</v>
      </c>
      <c r="O52" s="54">
        <v>31.3</v>
      </c>
      <c r="P52" s="23"/>
      <c r="Q52" s="23"/>
      <c r="R52" s="23"/>
      <c r="S52" s="23"/>
      <c r="T52" s="23"/>
      <c r="U52" s="23"/>
      <c r="V52" s="26">
        <f t="shared" si="7"/>
        <v>6935</v>
      </c>
      <c r="W52" s="23"/>
      <c r="X52" s="23"/>
      <c r="Y52" s="23"/>
      <c r="Z52" s="23"/>
      <c r="AA52" s="23"/>
      <c r="AB52" s="23"/>
      <c r="AC52" s="23"/>
      <c r="AD52" s="23"/>
      <c r="AE52" s="23">
        <v>6935</v>
      </c>
      <c r="AF52" s="23"/>
      <c r="AG52" s="23"/>
      <c r="AH52" s="26">
        <f t="shared" si="4"/>
        <v>189930</v>
      </c>
      <c r="AI52" s="23"/>
      <c r="AJ52" s="30"/>
      <c r="AK52" s="26">
        <f t="shared" si="5"/>
        <v>0</v>
      </c>
      <c r="AL52" s="26">
        <f t="shared" si="6"/>
        <v>189930</v>
      </c>
    </row>
    <row r="53" spans="1:38" ht="18" customHeight="1">
      <c r="A53" s="37" t="s">
        <v>51</v>
      </c>
      <c r="B53" s="37" t="s">
        <v>101</v>
      </c>
      <c r="C53" s="50">
        <v>0</v>
      </c>
      <c r="D53" s="51">
        <v>0</v>
      </c>
      <c r="E53" s="22"/>
      <c r="F53" s="22"/>
      <c r="G53" s="30"/>
      <c r="H53" s="30"/>
      <c r="I53" s="30"/>
      <c r="J53" s="52">
        <f t="shared" si="0"/>
        <v>0</v>
      </c>
      <c r="K53" s="44">
        <v>67728</v>
      </c>
      <c r="L53" s="52">
        <f t="shared" si="1"/>
        <v>67728</v>
      </c>
      <c r="M53" s="28">
        <f t="shared" si="2"/>
        <v>67728</v>
      </c>
      <c r="N53" s="50">
        <v>195921</v>
      </c>
      <c r="O53" s="53">
        <v>27.58</v>
      </c>
      <c r="P53" s="23"/>
      <c r="Q53" s="23"/>
      <c r="R53" s="23"/>
      <c r="S53" s="23"/>
      <c r="T53" s="23"/>
      <c r="U53" s="23"/>
      <c r="V53" s="26">
        <f t="shared" si="7"/>
        <v>45865</v>
      </c>
      <c r="W53" s="23"/>
      <c r="X53" s="23"/>
      <c r="Y53" s="23"/>
      <c r="Z53" s="23"/>
      <c r="AA53" s="23"/>
      <c r="AB53" s="23"/>
      <c r="AC53" s="23"/>
      <c r="AD53" s="23"/>
      <c r="AE53" s="23">
        <v>45865</v>
      </c>
      <c r="AF53" s="23"/>
      <c r="AG53" s="23"/>
      <c r="AH53" s="26">
        <f t="shared" si="4"/>
        <v>241786</v>
      </c>
      <c r="AI53" s="23"/>
      <c r="AJ53" s="30">
        <v>91500</v>
      </c>
      <c r="AK53" s="26">
        <f t="shared" si="5"/>
        <v>91500</v>
      </c>
      <c r="AL53" s="26">
        <f t="shared" si="6"/>
        <v>333286</v>
      </c>
    </row>
    <row r="54" spans="1:38" ht="18" customHeight="1">
      <c r="A54" s="37" t="s">
        <v>52</v>
      </c>
      <c r="B54" s="37" t="s">
        <v>102</v>
      </c>
      <c r="C54" s="50">
        <v>138767</v>
      </c>
      <c r="D54" s="51">
        <v>0.13</v>
      </c>
      <c r="E54" s="22"/>
      <c r="F54" s="22">
        <v>18700</v>
      </c>
      <c r="G54" s="30">
        <v>15000</v>
      </c>
      <c r="H54" s="30"/>
      <c r="I54" s="30"/>
      <c r="J54" s="52">
        <f t="shared" si="0"/>
        <v>172467</v>
      </c>
      <c r="K54" s="44">
        <v>21857</v>
      </c>
      <c r="L54" s="52">
        <f t="shared" si="1"/>
        <v>21857</v>
      </c>
      <c r="M54" s="28">
        <f t="shared" si="2"/>
        <v>194324</v>
      </c>
      <c r="N54" s="50">
        <v>0</v>
      </c>
      <c r="O54" s="53">
        <v>0</v>
      </c>
      <c r="P54" s="23"/>
      <c r="Q54" s="23"/>
      <c r="R54" s="23"/>
      <c r="S54" s="23"/>
      <c r="T54" s="23"/>
      <c r="U54" s="23"/>
      <c r="V54" s="26">
        <f t="shared" si="7"/>
        <v>0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6">
        <f t="shared" si="4"/>
        <v>0</v>
      </c>
      <c r="AI54" s="23"/>
      <c r="AJ54" s="30">
        <v>8235</v>
      </c>
      <c r="AK54" s="26">
        <f t="shared" si="5"/>
        <v>8235</v>
      </c>
      <c r="AL54" s="26">
        <f t="shared" si="6"/>
        <v>8235</v>
      </c>
    </row>
    <row r="55" spans="1:38" ht="18" customHeight="1">
      <c r="A55" s="37" t="s">
        <v>53</v>
      </c>
      <c r="B55" s="37" t="s">
        <v>103</v>
      </c>
      <c r="C55" s="50">
        <v>69214</v>
      </c>
      <c r="D55" s="51">
        <v>0.07</v>
      </c>
      <c r="E55" s="22"/>
      <c r="F55" s="22"/>
      <c r="G55" s="30">
        <v>73500</v>
      </c>
      <c r="H55" s="30"/>
      <c r="I55" s="30"/>
      <c r="J55" s="52">
        <f t="shared" si="0"/>
        <v>142714</v>
      </c>
      <c r="K55" s="44">
        <v>12738</v>
      </c>
      <c r="L55" s="52">
        <f t="shared" si="1"/>
        <v>12738</v>
      </c>
      <c r="M55" s="28">
        <f t="shared" si="2"/>
        <v>155452</v>
      </c>
      <c r="N55" s="50">
        <v>0</v>
      </c>
      <c r="O55" s="53">
        <v>0</v>
      </c>
      <c r="P55" s="23"/>
      <c r="Q55" s="23"/>
      <c r="R55" s="23"/>
      <c r="S55" s="23"/>
      <c r="T55" s="23"/>
      <c r="U55" s="23"/>
      <c r="V55" s="26">
        <f t="shared" si="7"/>
        <v>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6">
        <f t="shared" si="4"/>
        <v>0</v>
      </c>
      <c r="AI55" s="23"/>
      <c r="AJ55" s="30"/>
      <c r="AK55" s="26">
        <f t="shared" si="5"/>
        <v>0</v>
      </c>
      <c r="AL55" s="26">
        <f t="shared" si="6"/>
        <v>0</v>
      </c>
    </row>
    <row r="56" spans="1:38" ht="18" customHeight="1">
      <c r="A56" s="37" t="s">
        <v>54</v>
      </c>
      <c r="B56" s="37" t="s">
        <v>104</v>
      </c>
      <c r="C56" s="53">
        <v>0</v>
      </c>
      <c r="D56" s="51">
        <v>0</v>
      </c>
      <c r="E56" s="22"/>
      <c r="F56" s="22"/>
      <c r="G56" s="30"/>
      <c r="H56" s="30"/>
      <c r="I56" s="30"/>
      <c r="J56" s="52">
        <f t="shared" si="0"/>
        <v>0</v>
      </c>
      <c r="K56" s="44">
        <v>21163</v>
      </c>
      <c r="L56" s="52">
        <f t="shared" si="1"/>
        <v>21163</v>
      </c>
      <c r="M56" s="28">
        <f t="shared" si="2"/>
        <v>21163</v>
      </c>
      <c r="N56" s="50">
        <v>203256</v>
      </c>
      <c r="O56" s="53">
        <v>58.21</v>
      </c>
      <c r="P56" s="23"/>
      <c r="Q56" s="23"/>
      <c r="R56" s="23"/>
      <c r="S56" s="23"/>
      <c r="T56" s="23"/>
      <c r="U56" s="23"/>
      <c r="V56" s="26">
        <f t="shared" si="7"/>
        <v>0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6">
        <f t="shared" si="4"/>
        <v>203256</v>
      </c>
      <c r="AI56" s="23"/>
      <c r="AJ56" s="30"/>
      <c r="AK56" s="26">
        <f t="shared" si="5"/>
        <v>0</v>
      </c>
      <c r="AL56" s="26">
        <f t="shared" si="6"/>
        <v>203256</v>
      </c>
    </row>
    <row r="57" spans="1:38" s="7" customFormat="1" ht="50.25" customHeight="1">
      <c r="A57" s="38" t="s">
        <v>60</v>
      </c>
      <c r="B57" s="39" t="s">
        <v>61</v>
      </c>
      <c r="C57" s="28">
        <f>SUM(C15:C56)</f>
        <v>5648209</v>
      </c>
      <c r="D57" s="25">
        <f>SUM(D15:D56)</f>
        <v>5.260000000000002</v>
      </c>
      <c r="E57" s="25"/>
      <c r="F57" s="28">
        <f>SUM(F15:F56)</f>
        <v>18700</v>
      </c>
      <c r="G57" s="28">
        <f>SUM(G15:G56)</f>
        <v>482500</v>
      </c>
      <c r="H57" s="28">
        <f>SUM(H15:H56)</f>
        <v>82000</v>
      </c>
      <c r="I57" s="28">
        <f>SUM(I15:I56)</f>
        <v>31400</v>
      </c>
      <c r="J57" s="52">
        <f t="shared" si="0"/>
        <v>6262809</v>
      </c>
      <c r="K57" s="28">
        <f>SUM(K15:K56)</f>
        <v>1261500</v>
      </c>
      <c r="L57" s="52">
        <f t="shared" si="1"/>
        <v>1261500</v>
      </c>
      <c r="M57" s="28">
        <f t="shared" si="2"/>
        <v>7524309</v>
      </c>
      <c r="N57" s="28">
        <f>SUM(N15:N56)</f>
        <v>2942368</v>
      </c>
      <c r="O57" s="25"/>
      <c r="P57" s="26">
        <f>SUM(P15:P56)</f>
        <v>0</v>
      </c>
      <c r="Q57" s="26">
        <f>SUM(Q15:Q56)</f>
        <v>0</v>
      </c>
      <c r="R57" s="26"/>
      <c r="S57" s="26"/>
      <c r="T57" s="26"/>
      <c r="U57" s="26"/>
      <c r="V57" s="26">
        <f t="shared" si="7"/>
        <v>449391</v>
      </c>
      <c r="W57" s="26">
        <f aca="true" t="shared" si="8" ref="W57:AG57">SUM(W15:W56)</f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 t="shared" si="8"/>
        <v>0</v>
      </c>
      <c r="AB57" s="26">
        <f>SUM(AB15:AB56)</f>
        <v>0</v>
      </c>
      <c r="AC57" s="26">
        <f>SUM(AC15:AC56)</f>
        <v>0</v>
      </c>
      <c r="AD57" s="26">
        <f>SUM(AD15:AD56)</f>
        <v>0</v>
      </c>
      <c r="AE57" s="26">
        <f>SUM(AE15:AE56)</f>
        <v>449391</v>
      </c>
      <c r="AF57" s="26">
        <f t="shared" si="8"/>
        <v>0</v>
      </c>
      <c r="AG57" s="26">
        <f t="shared" si="8"/>
        <v>0</v>
      </c>
      <c r="AH57" s="26">
        <f t="shared" si="4"/>
        <v>3391759</v>
      </c>
      <c r="AI57" s="26">
        <f>SUM(AI15:AI56)</f>
        <v>0</v>
      </c>
      <c r="AJ57" s="26">
        <f>SUM(AJ15:AJ56)</f>
        <v>501235</v>
      </c>
      <c r="AK57" s="26">
        <f t="shared" si="5"/>
        <v>501235</v>
      </c>
      <c r="AL57" s="26">
        <f t="shared" si="6"/>
        <v>3892994</v>
      </c>
    </row>
    <row r="58" spans="1:38" ht="16.5" customHeight="1">
      <c r="A58" s="37" t="s">
        <v>55</v>
      </c>
      <c r="B58" s="16" t="s">
        <v>105</v>
      </c>
      <c r="C58" s="50">
        <v>41401</v>
      </c>
      <c r="D58" s="54">
        <v>0.04</v>
      </c>
      <c r="E58" s="24"/>
      <c r="F58" s="24"/>
      <c r="G58" s="24"/>
      <c r="H58" s="24">
        <v>5000</v>
      </c>
      <c r="I58" s="24"/>
      <c r="J58" s="52">
        <f t="shared" si="0"/>
        <v>46401</v>
      </c>
      <c r="K58" s="44">
        <v>93930</v>
      </c>
      <c r="L58" s="52">
        <f t="shared" si="1"/>
        <v>93930</v>
      </c>
      <c r="M58" s="28">
        <f t="shared" si="2"/>
        <v>140331</v>
      </c>
      <c r="N58" s="50">
        <v>0</v>
      </c>
      <c r="O58" s="53">
        <v>0</v>
      </c>
      <c r="P58" s="23"/>
      <c r="Q58" s="23"/>
      <c r="R58" s="23"/>
      <c r="S58" s="23"/>
      <c r="T58" s="23"/>
      <c r="U58" s="23"/>
      <c r="V58" s="26">
        <f t="shared" si="7"/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6">
        <f t="shared" si="4"/>
        <v>0</v>
      </c>
      <c r="AI58" s="23"/>
      <c r="AJ58" s="24">
        <v>500</v>
      </c>
      <c r="AK58" s="26">
        <f t="shared" si="5"/>
        <v>500</v>
      </c>
      <c r="AL58" s="26">
        <f t="shared" si="6"/>
        <v>500</v>
      </c>
    </row>
    <row r="59" spans="1:38" ht="16.5" customHeight="1">
      <c r="A59" s="37" t="s">
        <v>56</v>
      </c>
      <c r="B59" s="16" t="s">
        <v>106</v>
      </c>
      <c r="C59" s="50">
        <v>529631</v>
      </c>
      <c r="D59" s="54">
        <v>0.49</v>
      </c>
      <c r="E59" s="24"/>
      <c r="F59" s="24"/>
      <c r="G59" s="24"/>
      <c r="H59" s="24">
        <v>2500</v>
      </c>
      <c r="I59" s="24"/>
      <c r="J59" s="52">
        <f t="shared" si="0"/>
        <v>532131</v>
      </c>
      <c r="K59" s="44">
        <v>69996</v>
      </c>
      <c r="L59" s="52">
        <f t="shared" si="1"/>
        <v>69996</v>
      </c>
      <c r="M59" s="28">
        <f t="shared" si="2"/>
        <v>602127</v>
      </c>
      <c r="N59" s="53">
        <v>0</v>
      </c>
      <c r="O59" s="53">
        <v>0</v>
      </c>
      <c r="P59" s="23"/>
      <c r="Q59" s="23"/>
      <c r="R59" s="23"/>
      <c r="S59" s="23"/>
      <c r="T59" s="23"/>
      <c r="U59" s="23"/>
      <c r="V59" s="26">
        <f t="shared" si="7"/>
        <v>2000</v>
      </c>
      <c r="W59" s="23"/>
      <c r="X59" s="23"/>
      <c r="Y59" s="23"/>
      <c r="Z59" s="23"/>
      <c r="AA59" s="23"/>
      <c r="AB59" s="23"/>
      <c r="AC59" s="23"/>
      <c r="AD59" s="23"/>
      <c r="AE59" s="23">
        <v>2000</v>
      </c>
      <c r="AF59" s="23"/>
      <c r="AG59" s="23"/>
      <c r="AH59" s="26">
        <f t="shared" si="4"/>
        <v>2000</v>
      </c>
      <c r="AI59" s="23"/>
      <c r="AJ59" s="24"/>
      <c r="AK59" s="26">
        <f t="shared" si="5"/>
        <v>0</v>
      </c>
      <c r="AL59" s="26">
        <f t="shared" si="6"/>
        <v>2000</v>
      </c>
    </row>
    <row r="60" spans="1:38" ht="16.5" customHeight="1">
      <c r="A60" s="37" t="s">
        <v>57</v>
      </c>
      <c r="B60" s="16" t="s">
        <v>107</v>
      </c>
      <c r="C60" s="53">
        <v>0</v>
      </c>
      <c r="D60" s="54">
        <v>0</v>
      </c>
      <c r="E60" s="24"/>
      <c r="F60" s="24"/>
      <c r="G60" s="24">
        <v>60000</v>
      </c>
      <c r="H60" s="24"/>
      <c r="I60" s="24"/>
      <c r="J60" s="52">
        <f t="shared" si="0"/>
        <v>60000</v>
      </c>
      <c r="K60" s="44">
        <v>67932</v>
      </c>
      <c r="L60" s="52">
        <f t="shared" si="1"/>
        <v>67932</v>
      </c>
      <c r="M60" s="28">
        <f t="shared" si="2"/>
        <v>127932</v>
      </c>
      <c r="N60" s="50">
        <v>634928</v>
      </c>
      <c r="O60" s="53">
        <v>56.56</v>
      </c>
      <c r="P60" s="23"/>
      <c r="Q60" s="23"/>
      <c r="R60" s="23"/>
      <c r="S60" s="23"/>
      <c r="T60" s="23"/>
      <c r="U60" s="23"/>
      <c r="V60" s="26">
        <f t="shared" si="7"/>
        <v>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6">
        <f t="shared" si="4"/>
        <v>634928</v>
      </c>
      <c r="AI60" s="23"/>
      <c r="AJ60" s="24"/>
      <c r="AK60" s="26">
        <f t="shared" si="5"/>
        <v>0</v>
      </c>
      <c r="AL60" s="26">
        <f t="shared" si="6"/>
        <v>634928</v>
      </c>
    </row>
    <row r="61" spans="1:38" ht="16.5" customHeight="1">
      <c r="A61" s="37" t="s">
        <v>58</v>
      </c>
      <c r="B61" s="16" t="s">
        <v>108</v>
      </c>
      <c r="C61" s="50">
        <v>168132</v>
      </c>
      <c r="D61" s="54">
        <v>0.16</v>
      </c>
      <c r="E61" s="24"/>
      <c r="F61" s="24">
        <v>11300</v>
      </c>
      <c r="G61" s="24">
        <v>5630</v>
      </c>
      <c r="H61" s="24">
        <v>33600</v>
      </c>
      <c r="I61" s="24"/>
      <c r="J61" s="52">
        <f t="shared" si="0"/>
        <v>218662</v>
      </c>
      <c r="K61" s="30">
        <v>41342</v>
      </c>
      <c r="L61" s="52">
        <f t="shared" si="1"/>
        <v>41342</v>
      </c>
      <c r="M61" s="28">
        <f t="shared" si="2"/>
        <v>260004</v>
      </c>
      <c r="N61" s="53">
        <v>0</v>
      </c>
      <c r="O61" s="53">
        <v>0</v>
      </c>
      <c r="P61" s="23"/>
      <c r="Q61" s="23"/>
      <c r="R61" s="23"/>
      <c r="S61" s="23"/>
      <c r="T61" s="23"/>
      <c r="U61" s="23"/>
      <c r="V61" s="26">
        <f t="shared" si="7"/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6">
        <f t="shared" si="4"/>
        <v>0</v>
      </c>
      <c r="AI61" s="23"/>
      <c r="AJ61" s="24"/>
      <c r="AK61" s="26">
        <f t="shared" si="5"/>
        <v>0</v>
      </c>
      <c r="AL61" s="26">
        <f t="shared" si="6"/>
        <v>0</v>
      </c>
    </row>
    <row r="62" spans="1:38" s="7" customFormat="1" ht="56.25" customHeight="1">
      <c r="A62" s="38" t="s">
        <v>59</v>
      </c>
      <c r="B62" s="39" t="s">
        <v>62</v>
      </c>
      <c r="C62" s="27">
        <f>SUM(C58:C61)</f>
        <v>739164</v>
      </c>
      <c r="D62" s="27">
        <f>SUM(D58:D61)</f>
        <v>0.6900000000000001</v>
      </c>
      <c r="E62" s="27"/>
      <c r="F62" s="27">
        <f>SUM(F58:F61)</f>
        <v>11300</v>
      </c>
      <c r="G62" s="27">
        <f>SUM(G58:G61)</f>
        <v>65630</v>
      </c>
      <c r="H62" s="27">
        <f>SUM(H58:H61)</f>
        <v>41100</v>
      </c>
      <c r="I62" s="27">
        <f>SUM(I58:I61)</f>
        <v>0</v>
      </c>
      <c r="J62" s="52">
        <f t="shared" si="0"/>
        <v>857194</v>
      </c>
      <c r="K62" s="27">
        <f>SUM(K58:K61)</f>
        <v>273200</v>
      </c>
      <c r="L62" s="52">
        <f t="shared" si="1"/>
        <v>273200</v>
      </c>
      <c r="M62" s="28">
        <f t="shared" si="2"/>
        <v>1130394</v>
      </c>
      <c r="N62" s="27">
        <f>SUM(N58:N61)</f>
        <v>634928</v>
      </c>
      <c r="O62" s="27"/>
      <c r="P62" s="26">
        <f>SUM(P58:P61)</f>
        <v>0</v>
      </c>
      <c r="Q62" s="26">
        <f>SUM(Q58:Q61)</f>
        <v>0</v>
      </c>
      <c r="R62" s="26"/>
      <c r="S62" s="26"/>
      <c r="T62" s="26"/>
      <c r="U62" s="26"/>
      <c r="V62" s="26">
        <f t="shared" si="7"/>
        <v>2000</v>
      </c>
      <c r="W62" s="26">
        <f aca="true" t="shared" si="9" ref="W62:AG62">SUM(W58:W61)</f>
        <v>0</v>
      </c>
      <c r="X62" s="26">
        <f t="shared" si="9"/>
        <v>0</v>
      </c>
      <c r="Y62" s="26">
        <f t="shared" si="9"/>
        <v>0</v>
      </c>
      <c r="Z62" s="26">
        <f t="shared" si="9"/>
        <v>0</v>
      </c>
      <c r="AA62" s="26">
        <f t="shared" si="9"/>
        <v>0</v>
      </c>
      <c r="AB62" s="26">
        <f>SUM(AB58:AB61)</f>
        <v>0</v>
      </c>
      <c r="AC62" s="26">
        <f>SUM(AC58:AC61)</f>
        <v>0</v>
      </c>
      <c r="AD62" s="26">
        <f>SUM(AD58:AD61)</f>
        <v>0</v>
      </c>
      <c r="AE62" s="26">
        <f>SUM(AE58:AE61)</f>
        <v>2000</v>
      </c>
      <c r="AF62" s="26">
        <f t="shared" si="9"/>
        <v>0</v>
      </c>
      <c r="AG62" s="26">
        <f t="shared" si="9"/>
        <v>0</v>
      </c>
      <c r="AH62" s="26">
        <f t="shared" si="4"/>
        <v>636928</v>
      </c>
      <c r="AI62" s="26">
        <f>SUM(AI58:AI61)</f>
        <v>0</v>
      </c>
      <c r="AJ62" s="26">
        <f>SUM(AJ58:AJ61)</f>
        <v>500</v>
      </c>
      <c r="AK62" s="26">
        <f t="shared" si="5"/>
        <v>500</v>
      </c>
      <c r="AL62" s="26">
        <f t="shared" si="6"/>
        <v>637428</v>
      </c>
    </row>
    <row r="63" spans="1:38" s="7" customFormat="1" ht="18.75">
      <c r="A63" s="17"/>
      <c r="B63" s="18" t="s">
        <v>109</v>
      </c>
      <c r="C63" s="27"/>
      <c r="D63" s="27"/>
      <c r="E63" s="27">
        <v>158100</v>
      </c>
      <c r="F63" s="27"/>
      <c r="G63" s="27"/>
      <c r="H63" s="27"/>
      <c r="I63" s="27"/>
      <c r="J63" s="52">
        <f t="shared" si="0"/>
        <v>158100</v>
      </c>
      <c r="K63" s="27"/>
      <c r="L63" s="52">
        <f t="shared" si="1"/>
        <v>0</v>
      </c>
      <c r="M63" s="28">
        <f t="shared" si="2"/>
        <v>158100</v>
      </c>
      <c r="N63" s="27"/>
      <c r="O63" s="27"/>
      <c r="P63" s="26"/>
      <c r="Q63" s="26"/>
      <c r="R63" s="26"/>
      <c r="S63" s="26"/>
      <c r="T63" s="26"/>
      <c r="U63" s="26"/>
      <c r="V63" s="26">
        <f t="shared" si="7"/>
        <v>1205376</v>
      </c>
      <c r="W63" s="23">
        <v>345500</v>
      </c>
      <c r="X63" s="23">
        <v>630600</v>
      </c>
      <c r="Y63" s="23"/>
      <c r="Z63" s="23"/>
      <c r="AA63" s="23">
        <v>46700</v>
      </c>
      <c r="AB63" s="23">
        <v>16076</v>
      </c>
      <c r="AC63" s="23">
        <v>100000</v>
      </c>
      <c r="AD63" s="23">
        <v>66500</v>
      </c>
      <c r="AE63" s="23"/>
      <c r="AF63" s="26"/>
      <c r="AG63" s="26"/>
      <c r="AH63" s="26">
        <f t="shared" si="4"/>
        <v>1205376</v>
      </c>
      <c r="AI63" s="26"/>
      <c r="AJ63" s="27"/>
      <c r="AK63" s="26">
        <f t="shared" si="5"/>
        <v>0</v>
      </c>
      <c r="AL63" s="26">
        <f t="shared" si="6"/>
        <v>1205376</v>
      </c>
    </row>
    <row r="64" spans="1:39" s="10" customFormat="1" ht="23.25" customHeight="1">
      <c r="A64" s="40"/>
      <c r="B64" s="20" t="s">
        <v>118</v>
      </c>
      <c r="C64" s="28">
        <f aca="true" t="shared" si="10" ref="C64:I64">SUM(C62,C57,C63)</f>
        <v>6387373</v>
      </c>
      <c r="D64" s="25">
        <f t="shared" si="10"/>
        <v>5.950000000000002</v>
      </c>
      <c r="E64" s="28">
        <f t="shared" si="10"/>
        <v>158100</v>
      </c>
      <c r="F64" s="28">
        <f t="shared" si="10"/>
        <v>30000</v>
      </c>
      <c r="G64" s="28">
        <f t="shared" si="10"/>
        <v>548130</v>
      </c>
      <c r="H64" s="28">
        <f t="shared" si="10"/>
        <v>123100</v>
      </c>
      <c r="I64" s="28">
        <f t="shared" si="10"/>
        <v>31400</v>
      </c>
      <c r="J64" s="52">
        <f t="shared" si="0"/>
        <v>7278103</v>
      </c>
      <c r="K64" s="28">
        <f>SUM(K62,K57,K63)</f>
        <v>1534700</v>
      </c>
      <c r="L64" s="52">
        <f t="shared" si="1"/>
        <v>1534700</v>
      </c>
      <c r="M64" s="28">
        <f t="shared" si="2"/>
        <v>8812803</v>
      </c>
      <c r="N64" s="28">
        <f>SUM(N57,N62,N63)</f>
        <v>3577296</v>
      </c>
      <c r="O64" s="28"/>
      <c r="P64" s="26">
        <v>78336300</v>
      </c>
      <c r="Q64" s="26">
        <v>101700</v>
      </c>
      <c r="R64" s="26">
        <v>47010000</v>
      </c>
      <c r="S64" s="26">
        <v>12522700</v>
      </c>
      <c r="T64" s="26">
        <v>1067900</v>
      </c>
      <c r="U64" s="26">
        <v>1934400</v>
      </c>
      <c r="V64" s="26">
        <f t="shared" si="7"/>
        <v>1656767</v>
      </c>
      <c r="W64" s="26">
        <f aca="true" t="shared" si="11" ref="W64:AB64">W63+W62+W57</f>
        <v>345500</v>
      </c>
      <c r="X64" s="26">
        <f t="shared" si="11"/>
        <v>630600</v>
      </c>
      <c r="Y64" s="26">
        <f t="shared" si="11"/>
        <v>0</v>
      </c>
      <c r="Z64" s="26">
        <f t="shared" si="11"/>
        <v>0</v>
      </c>
      <c r="AA64" s="26">
        <f t="shared" si="11"/>
        <v>46700</v>
      </c>
      <c r="AB64" s="26">
        <f t="shared" si="11"/>
        <v>16076</v>
      </c>
      <c r="AC64" s="26">
        <f>AC63+AC62+AC57</f>
        <v>100000</v>
      </c>
      <c r="AD64" s="26">
        <f>AD63+AD62+AD57</f>
        <v>66500</v>
      </c>
      <c r="AE64" s="26">
        <f>AE63+AE62+AE57</f>
        <v>451391</v>
      </c>
      <c r="AF64" s="26">
        <v>579200</v>
      </c>
      <c r="AG64" s="26">
        <v>31400</v>
      </c>
      <c r="AH64" s="26">
        <f t="shared" si="4"/>
        <v>146817663</v>
      </c>
      <c r="AI64" s="26">
        <v>1534700</v>
      </c>
      <c r="AJ64" s="28">
        <f>SUM(AJ62+AJ57)</f>
        <v>501735</v>
      </c>
      <c r="AK64" s="26">
        <f t="shared" si="5"/>
        <v>2036435</v>
      </c>
      <c r="AL64" s="26">
        <f t="shared" si="6"/>
        <v>148854098</v>
      </c>
      <c r="AM64" s="41"/>
    </row>
    <row r="65" spans="15:39" ht="9" customHeight="1">
      <c r="O65" s="55"/>
      <c r="AM65" s="19"/>
    </row>
    <row r="66" ht="12" customHeight="1"/>
    <row r="67" spans="22:35" ht="15" customHeight="1">
      <c r="V67" s="60" t="s">
        <v>120</v>
      </c>
      <c r="W67" s="60"/>
      <c r="X67" s="31"/>
      <c r="Y67" s="31"/>
      <c r="Z67" s="31"/>
      <c r="AA67" s="31"/>
      <c r="AB67" s="31"/>
      <c r="AC67" s="31"/>
      <c r="AD67" s="31"/>
      <c r="AE67" s="31"/>
      <c r="AH67" s="31"/>
      <c r="AI67" s="31"/>
    </row>
    <row r="68" spans="7:38" ht="15.75" customHeight="1">
      <c r="G68" s="56"/>
      <c r="H68" s="56"/>
      <c r="M68" s="4"/>
      <c r="U68" s="3"/>
      <c r="V68" s="31" t="s">
        <v>121</v>
      </c>
      <c r="W68" s="29"/>
      <c r="X68" s="29"/>
      <c r="Y68" s="29"/>
      <c r="Z68" s="29"/>
      <c r="AA68" s="29"/>
      <c r="AB68" s="29"/>
      <c r="AC68" s="29"/>
      <c r="AD68" s="29"/>
      <c r="AE68" s="29"/>
      <c r="AF68" s="31" t="s">
        <v>124</v>
      </c>
      <c r="AH68" s="29"/>
      <c r="AK68" s="6"/>
      <c r="AL68" s="4"/>
    </row>
    <row r="80" ht="20.25">
      <c r="AH80" s="33"/>
    </row>
  </sheetData>
  <mergeCells count="39">
    <mergeCell ref="V14:AE14"/>
    <mergeCell ref="V10:AK10"/>
    <mergeCell ref="M10:M13"/>
    <mergeCell ref="U12:U13"/>
    <mergeCell ref="P12:P13"/>
    <mergeCell ref="V12:V13"/>
    <mergeCell ref="AI11:AJ11"/>
    <mergeCell ref="AJ12:AJ13"/>
    <mergeCell ref="W12:AE12"/>
    <mergeCell ref="AG12:AG13"/>
    <mergeCell ref="A10:A13"/>
    <mergeCell ref="B10:B13"/>
    <mergeCell ref="C12:D12"/>
    <mergeCell ref="J11:J13"/>
    <mergeCell ref="C10:L10"/>
    <mergeCell ref="L11:L13"/>
    <mergeCell ref="K12:K13"/>
    <mergeCell ref="E12:E13"/>
    <mergeCell ref="G12:G13"/>
    <mergeCell ref="C11:I11"/>
    <mergeCell ref="C14:D14"/>
    <mergeCell ref="T12:T13"/>
    <mergeCell ref="R12:R13"/>
    <mergeCell ref="N12:O12"/>
    <mergeCell ref="N14:O14"/>
    <mergeCell ref="Q12:Q13"/>
    <mergeCell ref="H12:H13"/>
    <mergeCell ref="I12:I13"/>
    <mergeCell ref="F12:F13"/>
    <mergeCell ref="C8:M8"/>
    <mergeCell ref="AL10:AL13"/>
    <mergeCell ref="AK11:AK13"/>
    <mergeCell ref="N10:U10"/>
    <mergeCell ref="AI12:AI13"/>
    <mergeCell ref="AF12:AF13"/>
    <mergeCell ref="AH11:AH13"/>
    <mergeCell ref="S12:S13"/>
    <mergeCell ref="N11:U11"/>
    <mergeCell ref="V11:AG11"/>
  </mergeCells>
  <printOptions/>
  <pageMargins left="1.062992125984252" right="0.5511811023622047" top="0.3937007874015748" bottom="0" header="0.5905511811023623" footer="0.1968503937007874"/>
  <pageSetup fitToWidth="3" horizontalDpi="600" verticalDpi="600" orientation="landscape" paperSize="9" scale="35" r:id="rId1"/>
  <headerFooter alignWithMargins="0">
    <oddFooter>&amp;R&amp;P</oddFooter>
  </headerFooter>
  <colBreaks count="2" manualBreakCount="2">
    <brk id="13" max="67" man="1"/>
    <brk id="21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u252113</cp:lastModifiedBy>
  <cp:lastPrinted>2014-06-12T06:02:28Z</cp:lastPrinted>
  <dcterms:created xsi:type="dcterms:W3CDTF">2004-10-20T09:00:56Z</dcterms:created>
  <dcterms:modified xsi:type="dcterms:W3CDTF">2014-06-13T07:50:44Z</dcterms:modified>
  <cp:category/>
  <cp:version/>
  <cp:contentType/>
  <cp:contentStatus/>
</cp:coreProperties>
</file>